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'расходы'!$A$1:$I$177</definedName>
  </definedNames>
  <calcPr fullCalcOnLoad="1"/>
</workbook>
</file>

<file path=xl/sharedStrings.xml><?xml version="1.0" encoding="utf-8"?>
<sst xmlns="http://schemas.openxmlformats.org/spreadsheetml/2006/main" count="738" uniqueCount="184">
  <si>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</si>
  <si>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</si>
  <si>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</si>
  <si>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</si>
  <si>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</si>
  <si>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</si>
  <si>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</si>
  <si>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</si>
  <si>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</si>
  <si>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</si>
  <si>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</si>
  <si>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</si>
  <si>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</si>
  <si>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</si>
  <si>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</si>
  <si>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09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</si>
  <si>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</si>
  <si>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</si>
  <si>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</si>
  <si>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</si>
  <si>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</si>
  <si>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</si>
  <si>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</si>
  <si>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</si>
  <si>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</si>
  <si>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</si>
  <si>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</si>
  <si>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</si>
  <si>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</si>
  <si>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</si>
  <si>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</si>
  <si>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</si>
  <si>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</si>
  <si>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</si>
  <si>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</si>
  <si>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</si>
  <si>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</si>
  <si>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</si>
  <si>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</si>
  <si>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</si>
  <si>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</si>
  <si>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</si>
  <si>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</si>
  <si>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</si>
  <si>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</si>
  <si>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</si>
  <si>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</si>
  <si>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</si>
  <si>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</si>
  <si>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</si>
  <si>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</si>
  <si>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</si>
  <si>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</si>
  <si>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</si>
  <si>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</si>
  <si>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</si>
  <si>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</si>
  <si>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</si>
  <si>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</si>
  <si>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</si>
  <si>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</si>
  <si>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</si>
  <si>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</si>
  <si>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</si>
  <si>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</si>
  <si>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</si>
  <si>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</si>
  <si>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</si>
  <si>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</si>
  <si>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</si>
  <si>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</si>
  <si>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</si>
  <si>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</si>
  <si>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</si>
  <si>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</si>
  <si>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</si>
  <si>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</si>
  <si>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</si>
  <si>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230 00 00000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</si>
  <si>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</si>
  <si>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</si>
  <si>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</si>
  <si>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</si>
  <si>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</si>
  <si>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</si>
  <si>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</si>
  <si>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</si>
  <si>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</si>
  <si>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</si>
  <si>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</si>
  <si>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</si>
  <si>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</si>
  <si>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</si>
  <si>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</si>
  <si>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</si>
  <si>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</si>
  <si>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</si>
  <si>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</si>
  <si>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</si>
  <si>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</si>
  <si>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</si>
  <si>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Национальная  экономика</t>
  </si>
  <si>
    <t>Дорожное хозяйство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</si>
  <si>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</si>
  <si>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</si>
  <si>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</si>
  <si>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</si>
  <si>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</si>
  <si>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</si>
  <si>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</si>
  <si>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</si>
  <si>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</si>
  <si>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</si>
  <si>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</si>
  <si>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Жилищно-коммунальное хозяйство</t>
  </si>
  <si>
    <t>жилищное хозяйство</t>
  </si>
  <si>
    <t>Поддержка жилищного хозяйства</t>
  </si>
  <si>
    <t>310 00 00000</t>
  </si>
  <si>
    <t>311 00 90010</t>
  </si>
  <si>
    <t>Закупка товаров, работ, услуг в целях капитального ремонта государственного имущества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</si>
  <si>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</si>
  <si>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</si>
  <si>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</si>
  <si>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</si>
  <si>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</si>
  <si>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</si>
  <si>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</si>
  <si>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</si>
  <si>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</si>
  <si>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</si>
  <si>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</si>
  <si>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</si>
  <si>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</si>
  <si>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</si>
  <si>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</si>
  <si>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</si>
  <si>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</si>
  <si>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</si>
  <si>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</si>
  <si>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</si>
  <si>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</si>
  <si>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</si>
  <si>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</si>
  <si>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</si>
  <si>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</si>
  <si>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</si>
  <si>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311 00 95020</t>
  </si>
  <si>
    <t>412</t>
  </si>
  <si>
    <t>Обеспечение мероприятий  по переселению граждан из аварийного жилищного фонда осуществляемых за счет средств,поступивших от Фонда</t>
  </si>
  <si>
    <t>410</t>
  </si>
  <si>
    <t>Бюджетные инвестиции на строительство объектов недвижимого имущества в государственную (муниципальную) собственность</t>
  </si>
  <si>
    <t>310 00 95020</t>
  </si>
  <si>
    <t>Другие общегосударственные вопросы</t>
  </si>
  <si>
    <t>13</t>
  </si>
  <si>
    <t>261 00 90010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</si>
  <si>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</si>
  <si>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</si>
  <si>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</si>
  <si>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</si>
  <si>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</si>
  <si>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</si>
  <si>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</si>
  <si>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</si>
  <si>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351 00 S8310</t>
  </si>
  <si>
    <t>Исполнение судебных актов Российской Федерации и мировых соглашений</t>
  </si>
  <si>
    <t>831</t>
  </si>
  <si>
    <t>301 00 88380</t>
  </si>
  <si>
    <t>321 00 88380</t>
  </si>
  <si>
    <t>331 00 88380</t>
  </si>
  <si>
    <t>351 00 88380</t>
  </si>
  <si>
    <t>Межбюджетные трансферты</t>
  </si>
  <si>
    <t>540</t>
  </si>
  <si>
    <t>500</t>
  </si>
  <si>
    <t>221 00 88380</t>
  </si>
  <si>
    <t>301 00 00000</t>
  </si>
  <si>
    <t>331 00 S8420</t>
  </si>
  <si>
    <t>331 F2 55550</t>
  </si>
  <si>
    <t>Другие врпросы в области национальной экономики</t>
  </si>
  <si>
    <t>Об исполнении местного бюджета за 9 месяцев 2019 года по разделам, подразделам, целевым статьям и видам расходов функциональной классификации расходов бюджетов Российской Федерации</t>
  </si>
  <si>
    <t>Исполнено на 1.10.2019г</t>
  </si>
  <si>
    <t>331 00 S8530</t>
  </si>
  <si>
    <t>Реализация мероприятий по содействию трудоустройству несовершеннослетних граждан на территории Архангельской области</t>
  </si>
  <si>
    <t>Приложение №2 к решению Муниципального Совета</t>
  </si>
  <si>
    <t>МО "Оксовское" от 15 октября 2019 года № 138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</si>
</sst>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6" fontId="10" fillId="0" borderId="12" xfId="61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96" fontId="10" fillId="0" borderId="10" xfId="61" applyNumberFormat="1" applyFont="1" applyFill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196" fontId="10" fillId="0" borderId="11" xfId="61" applyNumberFormat="1" applyFont="1" applyFill="1" applyBorder="1" applyAlignment="1">
      <alignment horizontal="center" vertical="center"/>
    </xf>
    <xf numFmtId="196" fontId="11" fillId="0" borderId="11" xfId="61" applyNumberFormat="1" applyFont="1" applyFill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distributed"/>
    </xf>
    <xf numFmtId="0" fontId="3" fillId="0" borderId="15" xfId="0" applyFont="1" applyBorder="1" applyAlignment="1">
      <alignment horizontal="left" vertical="distributed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SheetLayoutView="93" zoomScalePageLayoutView="0" workbookViewId="0" topLeftCell="A162">
      <selection activeCell="J12" sqref="J12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H2" s="116"/>
      <c r="I2" s="117" t="s">
        <v>182</v>
      </c>
      <c r="J2" s="5"/>
      <c r="K2" s="5"/>
    </row>
    <row r="3" spans="2:11" ht="12.75">
      <c r="B3" s="4"/>
      <c r="C3" s="4"/>
      <c r="D3" s="4"/>
      <c r="E3" s="5"/>
      <c r="F3" s="5"/>
      <c r="H3" s="116"/>
      <c r="I3" s="117" t="s">
        <v>183</v>
      </c>
      <c r="J3" s="5"/>
      <c r="K3" s="5"/>
    </row>
    <row r="5" spans="1:6" ht="12.75">
      <c r="A5" s="118" t="s">
        <v>0</v>
      </c>
      <c r="B5" s="118"/>
      <c r="C5" s="118"/>
      <c r="D5" s="118"/>
      <c r="E5" s="118"/>
      <c r="F5" s="9"/>
    </row>
    <row r="6" spans="1:9" ht="27.75" customHeight="1">
      <c r="A6" s="120" t="s">
        <v>178</v>
      </c>
      <c r="B6" s="120"/>
      <c r="C6" s="120"/>
      <c r="D6" s="120"/>
      <c r="E6" s="120"/>
      <c r="F6" s="11"/>
      <c r="G6" s="17"/>
      <c r="H6" s="17"/>
      <c r="I6" s="8"/>
    </row>
    <row r="7" spans="1:8" ht="12.75">
      <c r="A7" s="119"/>
      <c r="B7" s="119"/>
      <c r="C7" s="119"/>
      <c r="D7" s="119"/>
      <c r="E7" s="119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2" t="s">
        <v>1</v>
      </c>
      <c r="B9" s="23" t="s">
        <v>2</v>
      </c>
      <c r="C9" s="23" t="s">
        <v>46</v>
      </c>
      <c r="D9" s="23" t="s">
        <v>3</v>
      </c>
      <c r="E9" s="23" t="s">
        <v>47</v>
      </c>
      <c r="F9" s="24" t="s">
        <v>145</v>
      </c>
      <c r="G9" s="25" t="s">
        <v>179</v>
      </c>
      <c r="H9" s="25" t="s">
        <v>4</v>
      </c>
      <c r="I9" s="26" t="s">
        <v>45</v>
      </c>
    </row>
    <row r="10" spans="1:9" ht="12.75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97">
        <v>6</v>
      </c>
      <c r="G10" s="30">
        <v>7</v>
      </c>
      <c r="H10" s="30">
        <v>8</v>
      </c>
      <c r="I10" s="31">
        <v>9</v>
      </c>
    </row>
    <row r="11" spans="1:9" ht="12.75">
      <c r="A11" s="32" t="s">
        <v>48</v>
      </c>
      <c r="B11" s="33" t="s">
        <v>5</v>
      </c>
      <c r="C11" s="34"/>
      <c r="D11" s="35"/>
      <c r="E11" s="36"/>
      <c r="F11" s="105">
        <f>F12+F19+F43+F50</f>
        <v>2605043.0500000003</v>
      </c>
      <c r="G11" s="105">
        <f>G12+G19+G43+G50</f>
        <v>1755608.5899999999</v>
      </c>
      <c r="H11" s="105">
        <f>H12+H19+H54</f>
        <v>839434.4600000004</v>
      </c>
      <c r="I11" s="37">
        <f>G11/F11*100</f>
        <v>67.39269011312498</v>
      </c>
    </row>
    <row r="12" spans="1:10" ht="24">
      <c r="A12" s="38" t="s">
        <v>49</v>
      </c>
      <c r="B12" s="33" t="s">
        <v>5</v>
      </c>
      <c r="C12" s="33" t="s">
        <v>6</v>
      </c>
      <c r="D12" s="33"/>
      <c r="E12" s="36"/>
      <c r="F12" s="105">
        <f>F13</f>
        <v>546840</v>
      </c>
      <c r="G12" s="105">
        <f>G13</f>
        <v>372783.89999999997</v>
      </c>
      <c r="H12" s="105">
        <f>H13</f>
        <v>174056.10000000003</v>
      </c>
      <c r="I12" s="37">
        <f>I13</f>
        <v>68.17056177309632</v>
      </c>
      <c r="J12" s="12"/>
    </row>
    <row r="13" spans="1:9" ht="12.75">
      <c r="A13" s="39" t="s">
        <v>50</v>
      </c>
      <c r="B13" s="40" t="s">
        <v>5</v>
      </c>
      <c r="C13" s="40" t="s">
        <v>6</v>
      </c>
      <c r="D13" s="40" t="s">
        <v>51</v>
      </c>
      <c r="E13" s="41"/>
      <c r="F13" s="56">
        <f aca="true" t="shared" si="0" ref="F13:G15">F14</f>
        <v>546840</v>
      </c>
      <c r="G13" s="50">
        <f t="shared" si="0"/>
        <v>372783.89999999997</v>
      </c>
      <c r="H13" s="50">
        <f>H14</f>
        <v>174056.10000000003</v>
      </c>
      <c r="I13" s="46">
        <f aca="true" t="shared" si="1" ref="I13:I18">G13/F13*100</f>
        <v>68.17056177309632</v>
      </c>
    </row>
    <row r="14" spans="1:9" ht="12.75">
      <c r="A14" s="43" t="s">
        <v>7</v>
      </c>
      <c r="B14" s="40" t="s">
        <v>5</v>
      </c>
      <c r="C14" s="40" t="s">
        <v>6</v>
      </c>
      <c r="D14" s="40" t="s">
        <v>52</v>
      </c>
      <c r="E14" s="41"/>
      <c r="F14" s="56">
        <f t="shared" si="0"/>
        <v>546840</v>
      </c>
      <c r="G14" s="50">
        <f t="shared" si="0"/>
        <v>372783.89999999997</v>
      </c>
      <c r="H14" s="50">
        <f>H15</f>
        <v>174056.10000000003</v>
      </c>
      <c r="I14" s="46">
        <f t="shared" si="1"/>
        <v>68.17056177309632</v>
      </c>
    </row>
    <row r="15" spans="1:9" ht="12.75">
      <c r="A15" s="44" t="s">
        <v>24</v>
      </c>
      <c r="B15" s="40" t="s">
        <v>5</v>
      </c>
      <c r="C15" s="40" t="s">
        <v>6</v>
      </c>
      <c r="D15" s="40" t="s">
        <v>53</v>
      </c>
      <c r="E15" s="45" t="s">
        <v>54</v>
      </c>
      <c r="F15" s="56">
        <f t="shared" si="0"/>
        <v>546840</v>
      </c>
      <c r="G15" s="50">
        <f t="shared" si="0"/>
        <v>372783.89999999997</v>
      </c>
      <c r="H15" s="50">
        <f>H16</f>
        <v>174056.10000000003</v>
      </c>
      <c r="I15" s="46">
        <f t="shared" si="1"/>
        <v>68.17056177309632</v>
      </c>
    </row>
    <row r="16" spans="1:9" ht="12.75">
      <c r="A16" s="44" t="s">
        <v>55</v>
      </c>
      <c r="B16" s="40" t="s">
        <v>5</v>
      </c>
      <c r="C16" s="40" t="s">
        <v>6</v>
      </c>
      <c r="D16" s="40" t="s">
        <v>53</v>
      </c>
      <c r="E16" s="45" t="s">
        <v>25</v>
      </c>
      <c r="F16" s="56">
        <f>F17+F18</f>
        <v>546840</v>
      </c>
      <c r="G16" s="50">
        <f>G17+G18</f>
        <v>372783.89999999997</v>
      </c>
      <c r="H16" s="50">
        <f>H17+H18</f>
        <v>174056.10000000003</v>
      </c>
      <c r="I16" s="46">
        <f>G16/F16*100</f>
        <v>68.17056177309632</v>
      </c>
    </row>
    <row r="17" spans="1:9" ht="12.75">
      <c r="A17" s="44" t="s">
        <v>56</v>
      </c>
      <c r="B17" s="40" t="s">
        <v>5</v>
      </c>
      <c r="C17" s="40" t="s">
        <v>6</v>
      </c>
      <c r="D17" s="40" t="s">
        <v>53</v>
      </c>
      <c r="E17" s="45" t="s">
        <v>23</v>
      </c>
      <c r="F17" s="56">
        <v>420000</v>
      </c>
      <c r="G17" s="50">
        <v>271439.22</v>
      </c>
      <c r="H17" s="50">
        <f>F17-G17</f>
        <v>148560.78000000003</v>
      </c>
      <c r="I17" s="46">
        <f>G17/F17*100</f>
        <v>64.62838571428571</v>
      </c>
    </row>
    <row r="18" spans="1:9" ht="24">
      <c r="A18" s="47" t="s">
        <v>57</v>
      </c>
      <c r="B18" s="40" t="s">
        <v>5</v>
      </c>
      <c r="C18" s="40" t="s">
        <v>6</v>
      </c>
      <c r="D18" s="40" t="s">
        <v>53</v>
      </c>
      <c r="E18" s="45" t="s">
        <v>58</v>
      </c>
      <c r="F18" s="56">
        <v>126840</v>
      </c>
      <c r="G18" s="50">
        <v>101344.68</v>
      </c>
      <c r="H18" s="50">
        <f>F18-G18</f>
        <v>25495.320000000007</v>
      </c>
      <c r="I18" s="46">
        <f t="shared" si="1"/>
        <v>79.8996215704825</v>
      </c>
    </row>
    <row r="19" spans="1:9" ht="24">
      <c r="A19" s="38" t="s">
        <v>64</v>
      </c>
      <c r="B19" s="48" t="s">
        <v>5</v>
      </c>
      <c r="C19" s="49" t="s">
        <v>8</v>
      </c>
      <c r="D19" s="34"/>
      <c r="E19" s="36"/>
      <c r="F19" s="105">
        <f>F20</f>
        <v>2040003.0500000003</v>
      </c>
      <c r="G19" s="105">
        <f>G20</f>
        <v>1374624.69</v>
      </c>
      <c r="H19" s="105">
        <f>H20</f>
        <v>665378.3600000003</v>
      </c>
      <c r="I19" s="37">
        <f>I20</f>
        <v>67.38346249041146</v>
      </c>
    </row>
    <row r="20" spans="1:9" ht="12.75">
      <c r="A20" s="39" t="s">
        <v>65</v>
      </c>
      <c r="B20" s="45" t="s">
        <v>5</v>
      </c>
      <c r="C20" s="51" t="s">
        <v>8</v>
      </c>
      <c r="D20" s="52" t="s">
        <v>59</v>
      </c>
      <c r="E20" s="53"/>
      <c r="F20" s="55">
        <f>F21</f>
        <v>2040003.0500000003</v>
      </c>
      <c r="G20" s="55">
        <f>G21</f>
        <v>1374624.69</v>
      </c>
      <c r="H20" s="50">
        <f aca="true" t="shared" si="2" ref="H20:H74">F20-G20</f>
        <v>665378.3600000003</v>
      </c>
      <c r="I20" s="46">
        <f aca="true" t="shared" si="3" ref="I20:I74">G20/F20*100</f>
        <v>67.38346249041146</v>
      </c>
    </row>
    <row r="21" spans="1:9" ht="12.75">
      <c r="A21" s="43" t="s">
        <v>66</v>
      </c>
      <c r="B21" s="45" t="s">
        <v>5</v>
      </c>
      <c r="C21" s="51" t="s">
        <v>8</v>
      </c>
      <c r="D21" s="52" t="s">
        <v>60</v>
      </c>
      <c r="E21" s="45"/>
      <c r="F21" s="56">
        <f>F24+F38+F22</f>
        <v>2040003.0500000003</v>
      </c>
      <c r="G21" s="56">
        <f>G24+G38+G22</f>
        <v>1374624.69</v>
      </c>
      <c r="H21" s="50">
        <f>F21-G21</f>
        <v>665378.3600000003</v>
      </c>
      <c r="I21" s="46">
        <f>G21/F21*100</f>
        <v>67.38346249041146</v>
      </c>
    </row>
    <row r="22" spans="1:9" ht="24">
      <c r="A22" s="44" t="s">
        <v>62</v>
      </c>
      <c r="B22" s="45" t="s">
        <v>5</v>
      </c>
      <c r="C22" s="51" t="s">
        <v>8</v>
      </c>
      <c r="D22" s="52" t="s">
        <v>173</v>
      </c>
      <c r="E22" s="45" t="s">
        <v>28</v>
      </c>
      <c r="F22" s="56">
        <f>F23</f>
        <v>110000</v>
      </c>
      <c r="G22" s="56">
        <f>G23</f>
        <v>107605.29</v>
      </c>
      <c r="H22" s="50">
        <f>F22-G22</f>
        <v>2394.7100000000064</v>
      </c>
      <c r="I22" s="46">
        <f>G22/F22*100</f>
        <v>97.8229909090909</v>
      </c>
    </row>
    <row r="23" spans="1:9" ht="24">
      <c r="A23" s="44" t="s">
        <v>63</v>
      </c>
      <c r="B23" s="45" t="s">
        <v>5</v>
      </c>
      <c r="C23" s="51" t="s">
        <v>8</v>
      </c>
      <c r="D23" s="52" t="s">
        <v>173</v>
      </c>
      <c r="E23" s="45" t="s">
        <v>29</v>
      </c>
      <c r="F23" s="56">
        <v>110000</v>
      </c>
      <c r="G23" s="56">
        <v>107605.29</v>
      </c>
      <c r="H23" s="50">
        <f>F23-G23</f>
        <v>2394.7100000000064</v>
      </c>
      <c r="I23" s="46">
        <f>G23/F23*100</f>
        <v>97.8229909090909</v>
      </c>
    </row>
    <row r="24" spans="1:9" ht="12.75">
      <c r="A24" s="44" t="s">
        <v>24</v>
      </c>
      <c r="B24" s="53" t="s">
        <v>5</v>
      </c>
      <c r="C24" s="53" t="s">
        <v>8</v>
      </c>
      <c r="D24" s="40" t="s">
        <v>61</v>
      </c>
      <c r="E24" s="45"/>
      <c r="F24" s="56">
        <f>F25+F29+F33+F31</f>
        <v>1867503.0500000003</v>
      </c>
      <c r="G24" s="56">
        <f>G25+G29+G33+G31</f>
        <v>1223839.4</v>
      </c>
      <c r="H24" s="50">
        <f>F24-G24</f>
        <v>643663.6500000004</v>
      </c>
      <c r="I24" s="46">
        <f>G24/F24*100</f>
        <v>65.53346191322149</v>
      </c>
    </row>
    <row r="25" spans="1:9" ht="12.75">
      <c r="A25" s="44" t="s">
        <v>55</v>
      </c>
      <c r="B25" s="53" t="s">
        <v>5</v>
      </c>
      <c r="C25" s="53" t="s">
        <v>8</v>
      </c>
      <c r="D25" s="40" t="s">
        <v>61</v>
      </c>
      <c r="E25" s="45" t="s">
        <v>25</v>
      </c>
      <c r="F25" s="56">
        <f>F26+F28+F27</f>
        <v>1452906.4400000002</v>
      </c>
      <c r="G25" s="56">
        <f>G26+G28+G27</f>
        <v>982241.08</v>
      </c>
      <c r="H25" s="50">
        <f>H26+H27+H28</f>
        <v>470665.36000000016</v>
      </c>
      <c r="I25" s="46">
        <f t="shared" si="3"/>
        <v>67.6052533706162</v>
      </c>
    </row>
    <row r="26" spans="1:9" ht="12.75">
      <c r="A26" s="44" t="s">
        <v>67</v>
      </c>
      <c r="B26" s="53" t="s">
        <v>5</v>
      </c>
      <c r="C26" s="53" t="s">
        <v>8</v>
      </c>
      <c r="D26" s="40" t="s">
        <v>61</v>
      </c>
      <c r="E26" s="45" t="s">
        <v>23</v>
      </c>
      <c r="F26" s="56">
        <v>1089200.36</v>
      </c>
      <c r="G26" s="50">
        <v>745081.2</v>
      </c>
      <c r="H26" s="50">
        <f t="shared" si="2"/>
        <v>344119.16000000015</v>
      </c>
      <c r="I26" s="46">
        <f t="shared" si="3"/>
        <v>68.40625722892709</v>
      </c>
    </row>
    <row r="27" spans="1:9" ht="24">
      <c r="A27" s="47" t="s">
        <v>57</v>
      </c>
      <c r="B27" s="53" t="s">
        <v>5</v>
      </c>
      <c r="C27" s="53" t="s">
        <v>8</v>
      </c>
      <c r="D27" s="40" t="s">
        <v>61</v>
      </c>
      <c r="E27" s="45" t="s">
        <v>58</v>
      </c>
      <c r="F27" s="56">
        <v>328938.51</v>
      </c>
      <c r="G27" s="50">
        <v>236239.88</v>
      </c>
      <c r="H27" s="50">
        <f t="shared" si="2"/>
        <v>92698.63</v>
      </c>
      <c r="I27" s="46">
        <f t="shared" si="3"/>
        <v>71.8188575731069</v>
      </c>
    </row>
    <row r="28" spans="1:9" ht="24">
      <c r="A28" s="44" t="s">
        <v>26</v>
      </c>
      <c r="B28" s="53" t="s">
        <v>5</v>
      </c>
      <c r="C28" s="53" t="s">
        <v>8</v>
      </c>
      <c r="D28" s="40" t="s">
        <v>61</v>
      </c>
      <c r="E28" s="45" t="s">
        <v>27</v>
      </c>
      <c r="F28" s="56">
        <v>34767.57</v>
      </c>
      <c r="G28" s="50">
        <v>920</v>
      </c>
      <c r="H28" s="50">
        <f t="shared" si="2"/>
        <v>33847.57</v>
      </c>
      <c r="I28" s="46">
        <f t="shared" si="3"/>
        <v>2.6461440934756153</v>
      </c>
    </row>
    <row r="29" spans="1:9" ht="24">
      <c r="A29" s="44" t="s">
        <v>62</v>
      </c>
      <c r="B29" s="53" t="s">
        <v>5</v>
      </c>
      <c r="C29" s="53" t="s">
        <v>8</v>
      </c>
      <c r="D29" s="40" t="s">
        <v>61</v>
      </c>
      <c r="E29" s="51" t="s">
        <v>28</v>
      </c>
      <c r="F29" s="56">
        <f>F30</f>
        <v>385596.61</v>
      </c>
      <c r="G29" s="56">
        <f>G30</f>
        <v>226633.89</v>
      </c>
      <c r="H29" s="50">
        <f t="shared" si="2"/>
        <v>158962.71999999997</v>
      </c>
      <c r="I29" s="46">
        <f t="shared" si="3"/>
        <v>58.77486578525678</v>
      </c>
    </row>
    <row r="30" spans="1:9" ht="24">
      <c r="A30" s="44" t="s">
        <v>63</v>
      </c>
      <c r="B30" s="53" t="s">
        <v>5</v>
      </c>
      <c r="C30" s="53" t="s">
        <v>8</v>
      </c>
      <c r="D30" s="40" t="s">
        <v>61</v>
      </c>
      <c r="E30" s="51" t="s">
        <v>29</v>
      </c>
      <c r="F30" s="56">
        <v>385596.61</v>
      </c>
      <c r="G30" s="50">
        <v>226633.89</v>
      </c>
      <c r="H30" s="50">
        <f t="shared" si="2"/>
        <v>158962.71999999997</v>
      </c>
      <c r="I30" s="46">
        <f t="shared" si="3"/>
        <v>58.77486578525678</v>
      </c>
    </row>
    <row r="31" spans="1:9" ht="12.75">
      <c r="A31" s="44" t="s">
        <v>157</v>
      </c>
      <c r="B31" s="53" t="s">
        <v>5</v>
      </c>
      <c r="C31" s="53" t="s">
        <v>8</v>
      </c>
      <c r="D31" s="40" t="s">
        <v>61</v>
      </c>
      <c r="E31" s="51" t="s">
        <v>159</v>
      </c>
      <c r="F31" s="56">
        <f>F32</f>
        <v>5866.44</v>
      </c>
      <c r="G31" s="50">
        <f>G32</f>
        <v>5866.44</v>
      </c>
      <c r="H31" s="50">
        <f t="shared" si="2"/>
        <v>0</v>
      </c>
      <c r="I31" s="46">
        <f t="shared" si="3"/>
        <v>100</v>
      </c>
    </row>
    <row r="32" spans="1:9" ht="12.75">
      <c r="A32" s="44" t="s">
        <v>164</v>
      </c>
      <c r="B32" s="53" t="s">
        <v>5</v>
      </c>
      <c r="C32" s="53" t="s">
        <v>8</v>
      </c>
      <c r="D32" s="40" t="s">
        <v>61</v>
      </c>
      <c r="E32" s="51" t="s">
        <v>165</v>
      </c>
      <c r="F32" s="56">
        <v>5866.44</v>
      </c>
      <c r="G32" s="50">
        <v>5866.44</v>
      </c>
      <c r="H32" s="50">
        <f t="shared" si="2"/>
        <v>0</v>
      </c>
      <c r="I32" s="46">
        <f t="shared" si="3"/>
        <v>100</v>
      </c>
    </row>
    <row r="33" spans="1:9" ht="12.75">
      <c r="A33" s="44" t="s">
        <v>68</v>
      </c>
      <c r="B33" s="53" t="s">
        <v>5</v>
      </c>
      <c r="C33" s="53" t="s">
        <v>8</v>
      </c>
      <c r="D33" s="40" t="s">
        <v>61</v>
      </c>
      <c r="E33" s="51" t="s">
        <v>30</v>
      </c>
      <c r="F33" s="56">
        <f>F34+F37+F35+F36</f>
        <v>23133.56</v>
      </c>
      <c r="G33" s="50">
        <f>G34+G35+G37</f>
        <v>9097.99</v>
      </c>
      <c r="H33" s="50">
        <f>F33-G33</f>
        <v>14035.570000000002</v>
      </c>
      <c r="I33" s="46">
        <f t="shared" si="3"/>
        <v>39.32810168430626</v>
      </c>
    </row>
    <row r="34" spans="1:9" ht="12.75" hidden="1">
      <c r="A34" s="44" t="s">
        <v>69</v>
      </c>
      <c r="B34" s="53" t="s">
        <v>5</v>
      </c>
      <c r="C34" s="53" t="s">
        <v>8</v>
      </c>
      <c r="D34" s="40" t="s">
        <v>61</v>
      </c>
      <c r="E34" s="51" t="s">
        <v>31</v>
      </c>
      <c r="F34" s="56">
        <v>0</v>
      </c>
      <c r="G34" s="50">
        <v>0</v>
      </c>
      <c r="H34" s="50">
        <f t="shared" si="2"/>
        <v>0</v>
      </c>
      <c r="I34" s="46" t="e">
        <f t="shared" si="3"/>
        <v>#DIV/0!</v>
      </c>
    </row>
    <row r="35" spans="1:9" ht="12.75">
      <c r="A35" s="18" t="s">
        <v>70</v>
      </c>
      <c r="B35" s="53" t="s">
        <v>5</v>
      </c>
      <c r="C35" s="53" t="s">
        <v>8</v>
      </c>
      <c r="D35" s="40" t="s">
        <v>61</v>
      </c>
      <c r="E35" s="51" t="s">
        <v>33</v>
      </c>
      <c r="F35" s="56">
        <v>2000</v>
      </c>
      <c r="G35" s="50">
        <v>1036</v>
      </c>
      <c r="H35" s="50">
        <f t="shared" si="2"/>
        <v>964</v>
      </c>
      <c r="I35" s="46">
        <f t="shared" si="3"/>
        <v>51.800000000000004</v>
      </c>
    </row>
    <row r="36" spans="1:9" ht="14.25" customHeight="1" hidden="1">
      <c r="A36" s="18" t="s">
        <v>71</v>
      </c>
      <c r="B36" s="53" t="s">
        <v>5</v>
      </c>
      <c r="C36" s="53" t="s">
        <v>8</v>
      </c>
      <c r="D36" s="40" t="s">
        <v>61</v>
      </c>
      <c r="E36" s="51" t="s">
        <v>72</v>
      </c>
      <c r="F36" s="42">
        <v>0</v>
      </c>
      <c r="G36" s="30"/>
      <c r="H36" s="50">
        <f t="shared" si="2"/>
        <v>0</v>
      </c>
      <c r="I36" s="46"/>
    </row>
    <row r="37" spans="1:9" ht="12.75">
      <c r="A37" s="111" t="s">
        <v>71</v>
      </c>
      <c r="B37" s="53" t="s">
        <v>5</v>
      </c>
      <c r="C37" s="53" t="s">
        <v>8</v>
      </c>
      <c r="D37" s="40" t="s">
        <v>61</v>
      </c>
      <c r="E37" s="51" t="s">
        <v>72</v>
      </c>
      <c r="F37" s="42">
        <v>21133.56</v>
      </c>
      <c r="G37" s="112">
        <v>8061.99</v>
      </c>
      <c r="H37" s="113">
        <f t="shared" si="2"/>
        <v>13071.570000000002</v>
      </c>
      <c r="I37" s="114">
        <f t="shared" si="3"/>
        <v>38.147808509309364</v>
      </c>
    </row>
    <row r="38" spans="1:9" ht="24.75" customHeight="1">
      <c r="A38" s="32" t="s">
        <v>73</v>
      </c>
      <c r="B38" s="57" t="s">
        <v>5</v>
      </c>
      <c r="C38" s="57" t="s">
        <v>8</v>
      </c>
      <c r="D38" s="33" t="s">
        <v>74</v>
      </c>
      <c r="E38" s="49"/>
      <c r="F38" s="37">
        <f>F39</f>
        <v>62500</v>
      </c>
      <c r="G38" s="37">
        <f>G39</f>
        <v>43180</v>
      </c>
      <c r="H38" s="37">
        <f>H39</f>
        <v>19320</v>
      </c>
      <c r="I38" s="37">
        <f>I39</f>
        <v>69.08800000000001</v>
      </c>
    </row>
    <row r="39" spans="1:9" ht="24">
      <c r="A39" s="44" t="s">
        <v>62</v>
      </c>
      <c r="B39" s="53" t="s">
        <v>5</v>
      </c>
      <c r="C39" s="53" t="s">
        <v>8</v>
      </c>
      <c r="D39" s="40" t="s">
        <v>74</v>
      </c>
      <c r="E39" s="51" t="s">
        <v>28</v>
      </c>
      <c r="F39" s="42">
        <f>F40</f>
        <v>62500</v>
      </c>
      <c r="G39" s="30">
        <f>G40</f>
        <v>43180</v>
      </c>
      <c r="H39" s="50">
        <f t="shared" si="2"/>
        <v>19320</v>
      </c>
      <c r="I39" s="46">
        <f t="shared" si="3"/>
        <v>69.08800000000001</v>
      </c>
    </row>
    <row r="40" spans="1:9" ht="23.25" customHeight="1">
      <c r="A40" s="44" t="s">
        <v>63</v>
      </c>
      <c r="B40" s="53" t="s">
        <v>5</v>
      </c>
      <c r="C40" s="53" t="s">
        <v>8</v>
      </c>
      <c r="D40" s="40" t="s">
        <v>74</v>
      </c>
      <c r="E40" s="51" t="s">
        <v>29</v>
      </c>
      <c r="F40" s="42">
        <v>62500</v>
      </c>
      <c r="G40" s="30">
        <v>43180</v>
      </c>
      <c r="H40" s="50">
        <f t="shared" si="2"/>
        <v>19320</v>
      </c>
      <c r="I40" s="46">
        <f t="shared" si="3"/>
        <v>69.08800000000001</v>
      </c>
    </row>
    <row r="41" spans="1:9" ht="24" hidden="1">
      <c r="A41" s="58" t="s">
        <v>75</v>
      </c>
      <c r="B41" s="59" t="s">
        <v>5</v>
      </c>
      <c r="C41" s="60" t="s">
        <v>76</v>
      </c>
      <c r="D41" s="60"/>
      <c r="E41" s="49"/>
      <c r="F41" s="37">
        <f>F42</f>
        <v>8200</v>
      </c>
      <c r="G41" s="37">
        <f>G42</f>
        <v>8200</v>
      </c>
      <c r="H41" s="37">
        <f>H42</f>
        <v>0</v>
      </c>
      <c r="I41" s="37">
        <f>I42</f>
        <v>100</v>
      </c>
    </row>
    <row r="42" spans="1:9" ht="48" customHeight="1" hidden="1">
      <c r="A42" s="61" t="s">
        <v>77</v>
      </c>
      <c r="B42" s="62" t="s">
        <v>5</v>
      </c>
      <c r="C42" s="63" t="s">
        <v>76</v>
      </c>
      <c r="D42" s="63" t="s">
        <v>78</v>
      </c>
      <c r="E42" s="51"/>
      <c r="F42" s="42">
        <f aca="true" t="shared" si="4" ref="F42:G44">F43</f>
        <v>8200</v>
      </c>
      <c r="G42" s="50">
        <f t="shared" si="4"/>
        <v>8200</v>
      </c>
      <c r="H42" s="50">
        <f t="shared" si="2"/>
        <v>0</v>
      </c>
      <c r="I42" s="46">
        <f t="shared" si="3"/>
        <v>100</v>
      </c>
    </row>
    <row r="43" spans="1:9" ht="17.25" customHeight="1">
      <c r="A43" s="61" t="s">
        <v>170</v>
      </c>
      <c r="B43" s="62" t="s">
        <v>5</v>
      </c>
      <c r="C43" s="63" t="s">
        <v>76</v>
      </c>
      <c r="D43" s="63" t="s">
        <v>80</v>
      </c>
      <c r="E43" s="51" t="s">
        <v>172</v>
      </c>
      <c r="F43" s="37">
        <f t="shared" si="4"/>
        <v>8200</v>
      </c>
      <c r="G43" s="50">
        <f t="shared" si="4"/>
        <v>8200</v>
      </c>
      <c r="H43" s="50">
        <f t="shared" si="2"/>
        <v>0</v>
      </c>
      <c r="I43" s="46">
        <f t="shared" si="3"/>
        <v>100</v>
      </c>
    </row>
    <row r="44" spans="1:9" ht="15" customHeight="1" hidden="1">
      <c r="A44" s="61" t="s">
        <v>79</v>
      </c>
      <c r="B44" s="62" t="s">
        <v>5</v>
      </c>
      <c r="C44" s="63" t="s">
        <v>76</v>
      </c>
      <c r="D44" s="63" t="s">
        <v>80</v>
      </c>
      <c r="E44" s="51" t="s">
        <v>82</v>
      </c>
      <c r="F44" s="42">
        <f t="shared" si="4"/>
        <v>8200</v>
      </c>
      <c r="G44" s="50">
        <f t="shared" si="4"/>
        <v>8200</v>
      </c>
      <c r="H44" s="50">
        <f t="shared" si="2"/>
        <v>0</v>
      </c>
      <c r="I44" s="46">
        <f t="shared" si="3"/>
        <v>100</v>
      </c>
    </row>
    <row r="45" spans="1:9" ht="15" customHeight="1">
      <c r="A45" s="61" t="s">
        <v>79</v>
      </c>
      <c r="B45" s="62" t="s">
        <v>5</v>
      </c>
      <c r="C45" s="63" t="s">
        <v>76</v>
      </c>
      <c r="D45" s="63" t="s">
        <v>80</v>
      </c>
      <c r="E45" s="51" t="s">
        <v>171</v>
      </c>
      <c r="F45" s="42">
        <v>8200</v>
      </c>
      <c r="G45" s="50">
        <v>8200</v>
      </c>
      <c r="H45" s="50">
        <f t="shared" si="2"/>
        <v>0</v>
      </c>
      <c r="I45" s="46">
        <f t="shared" si="3"/>
        <v>100</v>
      </c>
    </row>
    <row r="46" spans="1:9" ht="15" customHeight="1" hidden="1">
      <c r="A46" s="32" t="s">
        <v>83</v>
      </c>
      <c r="B46" s="57" t="s">
        <v>5</v>
      </c>
      <c r="C46" s="57" t="s">
        <v>84</v>
      </c>
      <c r="D46" s="63" t="s">
        <v>85</v>
      </c>
      <c r="E46" s="49"/>
      <c r="F46" s="37">
        <f>F47</f>
        <v>0</v>
      </c>
      <c r="G46" s="105">
        <f>G47</f>
        <v>0</v>
      </c>
      <c r="H46" s="37">
        <f>H47</f>
        <v>0</v>
      </c>
      <c r="I46" s="37" t="e">
        <f>I47</f>
        <v>#DIV/0!</v>
      </c>
    </row>
    <row r="47" spans="1:9" ht="13.5" customHeight="1" hidden="1">
      <c r="A47" s="44" t="s">
        <v>86</v>
      </c>
      <c r="B47" s="53" t="s">
        <v>5</v>
      </c>
      <c r="C47" s="53" t="s">
        <v>84</v>
      </c>
      <c r="D47" s="63" t="s">
        <v>85</v>
      </c>
      <c r="E47" s="51"/>
      <c r="F47" s="42">
        <f>F48</f>
        <v>0</v>
      </c>
      <c r="G47" s="50">
        <f>G48</f>
        <v>0</v>
      </c>
      <c r="H47" s="50">
        <f t="shared" si="2"/>
        <v>0</v>
      </c>
      <c r="I47" s="46" t="e">
        <f t="shared" si="3"/>
        <v>#DIV/0!</v>
      </c>
    </row>
    <row r="48" spans="1:9" ht="15.75" customHeight="1" hidden="1">
      <c r="A48" s="19" t="s">
        <v>81</v>
      </c>
      <c r="B48" s="53" t="s">
        <v>5</v>
      </c>
      <c r="C48" s="53" t="s">
        <v>84</v>
      </c>
      <c r="D48" s="63" t="s">
        <v>85</v>
      </c>
      <c r="E48" s="51" t="s">
        <v>82</v>
      </c>
      <c r="F48" s="42">
        <f>F49</f>
        <v>0</v>
      </c>
      <c r="G48" s="50">
        <f>G49</f>
        <v>0</v>
      </c>
      <c r="H48" s="50">
        <f t="shared" si="2"/>
        <v>0</v>
      </c>
      <c r="I48" s="46" t="e">
        <f t="shared" si="3"/>
        <v>#DIV/0!</v>
      </c>
    </row>
    <row r="49" spans="1:9" ht="15.75" customHeight="1" hidden="1">
      <c r="A49" s="44" t="s">
        <v>87</v>
      </c>
      <c r="B49" s="53" t="s">
        <v>5</v>
      </c>
      <c r="C49" s="53" t="s">
        <v>84</v>
      </c>
      <c r="D49" s="63" t="s">
        <v>85</v>
      </c>
      <c r="E49" s="51" t="s">
        <v>88</v>
      </c>
      <c r="F49" s="42"/>
      <c r="G49" s="50">
        <v>0</v>
      </c>
      <c r="H49" s="50">
        <f t="shared" si="2"/>
        <v>0</v>
      </c>
      <c r="I49" s="46" t="e">
        <f t="shared" si="3"/>
        <v>#DIV/0!</v>
      </c>
    </row>
    <row r="50" spans="1:9" ht="18" customHeight="1">
      <c r="A50" s="64" t="s">
        <v>9</v>
      </c>
      <c r="B50" s="33" t="s">
        <v>5</v>
      </c>
      <c r="C50" s="33" t="s">
        <v>10</v>
      </c>
      <c r="D50" s="33"/>
      <c r="E50" s="57"/>
      <c r="F50" s="65">
        <f>SUM(F51)</f>
        <v>10000</v>
      </c>
      <c r="G50" s="106">
        <f>SUM(G51)</f>
        <v>0</v>
      </c>
      <c r="H50" s="65">
        <f>SUM(H51)</f>
        <v>10000</v>
      </c>
      <c r="I50" s="65">
        <f>SUM(I51)</f>
        <v>0</v>
      </c>
    </row>
    <row r="51" spans="1:9" ht="14.25" customHeight="1">
      <c r="A51" s="66" t="s">
        <v>89</v>
      </c>
      <c r="B51" s="40" t="s">
        <v>5</v>
      </c>
      <c r="C51" s="40" t="s">
        <v>10</v>
      </c>
      <c r="D51" s="40" t="s">
        <v>90</v>
      </c>
      <c r="E51" s="67"/>
      <c r="F51" s="54">
        <f>SUM(F53)</f>
        <v>10000</v>
      </c>
      <c r="G51" s="50">
        <f>G52</f>
        <v>0</v>
      </c>
      <c r="H51" s="50">
        <f t="shared" si="2"/>
        <v>10000</v>
      </c>
      <c r="I51" s="46">
        <f t="shared" si="3"/>
        <v>0</v>
      </c>
    </row>
    <row r="52" spans="1:9" ht="13.5" customHeight="1">
      <c r="A52" s="66" t="s">
        <v>34</v>
      </c>
      <c r="B52" s="40" t="s">
        <v>5</v>
      </c>
      <c r="C52" s="40" t="s">
        <v>10</v>
      </c>
      <c r="D52" s="40" t="s">
        <v>91</v>
      </c>
      <c r="E52" s="68"/>
      <c r="F52" s="54">
        <f>F53</f>
        <v>10000</v>
      </c>
      <c r="G52" s="50">
        <f>G53</f>
        <v>0</v>
      </c>
      <c r="H52" s="50">
        <f t="shared" si="2"/>
        <v>10000</v>
      </c>
      <c r="I52" s="46">
        <f t="shared" si="3"/>
        <v>0</v>
      </c>
    </row>
    <row r="53" spans="1:9" ht="13.5" customHeight="1">
      <c r="A53" s="39" t="s">
        <v>35</v>
      </c>
      <c r="B53" s="40" t="s">
        <v>5</v>
      </c>
      <c r="C53" s="40" t="s">
        <v>10</v>
      </c>
      <c r="D53" s="40" t="s">
        <v>91</v>
      </c>
      <c r="E53" s="51" t="s">
        <v>36</v>
      </c>
      <c r="F53" s="54">
        <v>10000</v>
      </c>
      <c r="G53" s="50">
        <v>0</v>
      </c>
      <c r="H53" s="50">
        <f t="shared" si="2"/>
        <v>10000</v>
      </c>
      <c r="I53" s="46">
        <f t="shared" si="3"/>
        <v>0</v>
      </c>
    </row>
    <row r="54" spans="1:9" ht="18" customHeight="1" hidden="1">
      <c r="A54" s="38" t="s">
        <v>152</v>
      </c>
      <c r="B54" s="40" t="s">
        <v>5</v>
      </c>
      <c r="C54" s="40" t="s">
        <v>153</v>
      </c>
      <c r="D54" s="40"/>
      <c r="E54" s="51"/>
      <c r="F54" s="65">
        <f>F55+F56</f>
        <v>0</v>
      </c>
      <c r="G54" s="102">
        <f>G55+G56</f>
        <v>0</v>
      </c>
      <c r="H54" s="102">
        <f>F54-G54</f>
        <v>0</v>
      </c>
      <c r="I54" s="98" t="e">
        <f>G54/F54*100</f>
        <v>#DIV/0!</v>
      </c>
    </row>
    <row r="55" spans="1:9" ht="24.75" customHeight="1" hidden="1">
      <c r="A55" s="44" t="s">
        <v>69</v>
      </c>
      <c r="B55" s="40" t="s">
        <v>5</v>
      </c>
      <c r="C55" s="40" t="s">
        <v>153</v>
      </c>
      <c r="D55" s="40" t="s">
        <v>154</v>
      </c>
      <c r="E55" s="51" t="s">
        <v>31</v>
      </c>
      <c r="F55" s="54">
        <v>0</v>
      </c>
      <c r="G55" s="50">
        <v>0</v>
      </c>
      <c r="H55" s="50">
        <f>F55-G55</f>
        <v>0</v>
      </c>
      <c r="I55" s="46" t="e">
        <f>G55/F55*100</f>
        <v>#DIV/0!</v>
      </c>
    </row>
    <row r="56" spans="1:9" ht="17.25" customHeight="1" hidden="1">
      <c r="A56" s="111" t="s">
        <v>71</v>
      </c>
      <c r="B56" s="40" t="s">
        <v>5</v>
      </c>
      <c r="C56" s="40" t="s">
        <v>153</v>
      </c>
      <c r="D56" s="40" t="s">
        <v>154</v>
      </c>
      <c r="E56" s="51" t="s">
        <v>72</v>
      </c>
      <c r="F56" s="54">
        <v>0</v>
      </c>
      <c r="G56" s="50">
        <v>0</v>
      </c>
      <c r="H56" s="50">
        <f>F56-G56</f>
        <v>0</v>
      </c>
      <c r="I56" s="46" t="e">
        <f>G56/F56*100</f>
        <v>#DIV/0!</v>
      </c>
    </row>
    <row r="57" spans="1:9" ht="12.75">
      <c r="A57" s="38" t="s">
        <v>11</v>
      </c>
      <c r="B57" s="33" t="s">
        <v>6</v>
      </c>
      <c r="C57" s="33"/>
      <c r="D57" s="33"/>
      <c r="E57" s="69"/>
      <c r="F57" s="65">
        <f>F58</f>
        <v>370900</v>
      </c>
      <c r="G57" s="106">
        <f>G58</f>
        <v>253195.40999999997</v>
      </c>
      <c r="H57" s="50">
        <f t="shared" si="2"/>
        <v>117704.59000000003</v>
      </c>
      <c r="I57" s="46">
        <f t="shared" si="3"/>
        <v>68.26514154758694</v>
      </c>
    </row>
    <row r="58" spans="1:9" ht="12.75">
      <c r="A58" s="38" t="s">
        <v>37</v>
      </c>
      <c r="B58" s="33" t="s">
        <v>6</v>
      </c>
      <c r="C58" s="33" t="s">
        <v>12</v>
      </c>
      <c r="D58" s="33"/>
      <c r="E58" s="69"/>
      <c r="F58" s="65">
        <f>F60</f>
        <v>370900</v>
      </c>
      <c r="G58" s="106">
        <f>G60</f>
        <v>253195.40999999997</v>
      </c>
      <c r="H58" s="50">
        <f t="shared" si="2"/>
        <v>117704.59000000003</v>
      </c>
      <c r="I58" s="46">
        <f t="shared" si="3"/>
        <v>68.26514154758694</v>
      </c>
    </row>
    <row r="59" spans="1:9" ht="12.75">
      <c r="A59" s="43" t="s">
        <v>38</v>
      </c>
      <c r="B59" s="40" t="s">
        <v>6</v>
      </c>
      <c r="C59" s="40" t="s">
        <v>12</v>
      </c>
      <c r="D59" s="40" t="s">
        <v>92</v>
      </c>
      <c r="E59" s="67"/>
      <c r="F59" s="54">
        <f>F60</f>
        <v>370900</v>
      </c>
      <c r="G59" s="50">
        <f>G60</f>
        <v>253195.40999999997</v>
      </c>
      <c r="H59" s="50">
        <f t="shared" si="2"/>
        <v>117704.59000000003</v>
      </c>
      <c r="I59" s="46">
        <f t="shared" si="3"/>
        <v>68.26514154758694</v>
      </c>
    </row>
    <row r="60" spans="1:9" ht="24">
      <c r="A60" s="43" t="s">
        <v>93</v>
      </c>
      <c r="B60" s="40" t="s">
        <v>6</v>
      </c>
      <c r="C60" s="40" t="s">
        <v>12</v>
      </c>
      <c r="D60" s="40" t="s">
        <v>94</v>
      </c>
      <c r="E60" s="67"/>
      <c r="F60" s="54">
        <f>F61+F65</f>
        <v>370900</v>
      </c>
      <c r="G60" s="50">
        <f>G61+G65</f>
        <v>253195.40999999997</v>
      </c>
      <c r="H60" s="50">
        <f t="shared" si="2"/>
        <v>117704.59000000003</v>
      </c>
      <c r="I60" s="46">
        <f t="shared" si="3"/>
        <v>68.26514154758694</v>
      </c>
    </row>
    <row r="61" spans="1:9" ht="12.75">
      <c r="A61" s="44" t="s">
        <v>55</v>
      </c>
      <c r="B61" s="40" t="s">
        <v>6</v>
      </c>
      <c r="C61" s="40" t="s">
        <v>12</v>
      </c>
      <c r="D61" s="40" t="s">
        <v>94</v>
      </c>
      <c r="E61" s="51" t="s">
        <v>25</v>
      </c>
      <c r="F61" s="54">
        <f>F62+F63+F64</f>
        <v>334202.31</v>
      </c>
      <c r="G61" s="50">
        <f>G62+G64+G63</f>
        <v>236839.58</v>
      </c>
      <c r="H61" s="50">
        <f>F61-G61</f>
        <v>97362.73000000001</v>
      </c>
      <c r="I61" s="46">
        <f t="shared" si="3"/>
        <v>70.86712835707209</v>
      </c>
    </row>
    <row r="62" spans="1:9" ht="12.75">
      <c r="A62" s="44" t="s">
        <v>56</v>
      </c>
      <c r="B62" s="40" t="s">
        <v>6</v>
      </c>
      <c r="C62" s="40" t="s">
        <v>12</v>
      </c>
      <c r="D62" s="40" t="s">
        <v>94</v>
      </c>
      <c r="E62" s="51" t="s">
        <v>23</v>
      </c>
      <c r="F62" s="54">
        <v>246805</v>
      </c>
      <c r="G62" s="30">
        <v>189925.36</v>
      </c>
      <c r="H62" s="50">
        <f t="shared" si="2"/>
        <v>56879.640000000014</v>
      </c>
      <c r="I62" s="46">
        <f t="shared" si="3"/>
        <v>76.95361115050343</v>
      </c>
    </row>
    <row r="63" spans="1:9" ht="24">
      <c r="A63" s="44" t="s">
        <v>26</v>
      </c>
      <c r="B63" s="40" t="s">
        <v>6</v>
      </c>
      <c r="C63" s="40" t="s">
        <v>12</v>
      </c>
      <c r="D63" s="40" t="s">
        <v>94</v>
      </c>
      <c r="E63" s="51" t="s">
        <v>27</v>
      </c>
      <c r="F63" s="54">
        <v>12862.2</v>
      </c>
      <c r="G63" s="50">
        <v>920</v>
      </c>
      <c r="H63" s="50">
        <f>F63-G63</f>
        <v>11942.2</v>
      </c>
      <c r="I63" s="46">
        <f>G63/F63*100</f>
        <v>7.152742143645721</v>
      </c>
    </row>
    <row r="64" spans="1:9" ht="24">
      <c r="A64" s="47" t="s">
        <v>57</v>
      </c>
      <c r="B64" s="40" t="s">
        <v>6</v>
      </c>
      <c r="C64" s="40" t="s">
        <v>12</v>
      </c>
      <c r="D64" s="40" t="s">
        <v>94</v>
      </c>
      <c r="E64" s="51" t="s">
        <v>58</v>
      </c>
      <c r="F64" s="54">
        <v>74535.11</v>
      </c>
      <c r="G64" s="30">
        <v>45994.22</v>
      </c>
      <c r="H64" s="50">
        <f>F64-G64</f>
        <v>28540.89</v>
      </c>
      <c r="I64" s="46">
        <f t="shared" si="3"/>
        <v>61.7081265459996</v>
      </c>
    </row>
    <row r="65" spans="1:9" ht="24">
      <c r="A65" s="44" t="s">
        <v>62</v>
      </c>
      <c r="B65" s="40" t="s">
        <v>6</v>
      </c>
      <c r="C65" s="40" t="s">
        <v>12</v>
      </c>
      <c r="D65" s="40" t="s">
        <v>94</v>
      </c>
      <c r="E65" s="51" t="s">
        <v>28</v>
      </c>
      <c r="F65" s="54">
        <f>F66</f>
        <v>36697.69</v>
      </c>
      <c r="G65" s="50">
        <f>G66</f>
        <v>16355.83</v>
      </c>
      <c r="H65" s="50">
        <f t="shared" si="2"/>
        <v>20341.86</v>
      </c>
      <c r="I65" s="46">
        <f t="shared" si="3"/>
        <v>44.56909958092729</v>
      </c>
    </row>
    <row r="66" spans="1:9" ht="23.25" customHeight="1">
      <c r="A66" s="44" t="s">
        <v>63</v>
      </c>
      <c r="B66" s="40" t="s">
        <v>6</v>
      </c>
      <c r="C66" s="40" t="s">
        <v>12</v>
      </c>
      <c r="D66" s="40" t="s">
        <v>94</v>
      </c>
      <c r="E66" s="51" t="s">
        <v>29</v>
      </c>
      <c r="F66" s="54">
        <v>36697.69</v>
      </c>
      <c r="G66" s="50">
        <v>16355.83</v>
      </c>
      <c r="H66" s="50">
        <f t="shared" si="2"/>
        <v>20341.86</v>
      </c>
      <c r="I66" s="46">
        <f t="shared" si="3"/>
        <v>44.56909958092729</v>
      </c>
    </row>
    <row r="67" spans="1:9" ht="0.75" customHeight="1" hidden="1">
      <c r="A67" s="38" t="s">
        <v>13</v>
      </c>
      <c r="B67" s="33" t="s">
        <v>12</v>
      </c>
      <c r="C67" s="33"/>
      <c r="D67" s="33"/>
      <c r="E67" s="69"/>
      <c r="F67" s="65">
        <f aca="true" t="shared" si="5" ref="F67:H68">F68</f>
        <v>0</v>
      </c>
      <c r="G67" s="65">
        <f t="shared" si="5"/>
        <v>0</v>
      </c>
      <c r="H67" s="65">
        <f t="shared" si="5"/>
        <v>0</v>
      </c>
      <c r="I67" s="46" t="e">
        <f t="shared" si="3"/>
        <v>#DIV/0!</v>
      </c>
    </row>
    <row r="68" spans="1:9" ht="12.75" hidden="1">
      <c r="A68" s="38" t="s">
        <v>95</v>
      </c>
      <c r="B68" s="33" t="s">
        <v>12</v>
      </c>
      <c r="C68" s="33" t="s">
        <v>14</v>
      </c>
      <c r="D68" s="33"/>
      <c r="E68" s="69" t="s">
        <v>96</v>
      </c>
      <c r="F68" s="65">
        <f t="shared" si="5"/>
        <v>0</v>
      </c>
      <c r="G68" s="65">
        <f t="shared" si="5"/>
        <v>0</v>
      </c>
      <c r="H68" s="65">
        <f t="shared" si="5"/>
        <v>0</v>
      </c>
      <c r="I68" s="46" t="e">
        <f t="shared" si="3"/>
        <v>#DIV/0!</v>
      </c>
    </row>
    <row r="69" spans="1:9" ht="12.75" hidden="1">
      <c r="A69" s="20" t="s">
        <v>97</v>
      </c>
      <c r="B69" s="70" t="s">
        <v>12</v>
      </c>
      <c r="C69" s="70" t="s">
        <v>14</v>
      </c>
      <c r="D69" s="70" t="s">
        <v>98</v>
      </c>
      <c r="E69" s="71"/>
      <c r="F69" s="72">
        <f aca="true" t="shared" si="6" ref="F69:G71">F70</f>
        <v>0</v>
      </c>
      <c r="G69" s="50">
        <f t="shared" si="6"/>
        <v>0</v>
      </c>
      <c r="H69" s="50">
        <f t="shared" si="2"/>
        <v>0</v>
      </c>
      <c r="I69" s="46" t="e">
        <f t="shared" si="3"/>
        <v>#DIV/0!</v>
      </c>
    </row>
    <row r="70" spans="1:9" ht="12.75" hidden="1">
      <c r="A70" s="21" t="s">
        <v>99</v>
      </c>
      <c r="B70" s="70" t="s">
        <v>12</v>
      </c>
      <c r="C70" s="70" t="s">
        <v>14</v>
      </c>
      <c r="D70" s="70" t="s">
        <v>100</v>
      </c>
      <c r="E70" s="71"/>
      <c r="F70" s="72">
        <f t="shared" si="6"/>
        <v>0</v>
      </c>
      <c r="G70" s="50">
        <f t="shared" si="6"/>
        <v>0</v>
      </c>
      <c r="H70" s="50">
        <f t="shared" si="2"/>
        <v>0</v>
      </c>
      <c r="I70" s="46" t="e">
        <f t="shared" si="3"/>
        <v>#DIV/0!</v>
      </c>
    </row>
    <row r="71" spans="1:9" ht="24" hidden="1">
      <c r="A71" s="43" t="s">
        <v>62</v>
      </c>
      <c r="B71" s="70" t="s">
        <v>12</v>
      </c>
      <c r="C71" s="70" t="s">
        <v>14</v>
      </c>
      <c r="D71" s="70" t="s">
        <v>100</v>
      </c>
      <c r="E71" s="51" t="s">
        <v>28</v>
      </c>
      <c r="F71" s="54">
        <f t="shared" si="6"/>
        <v>0</v>
      </c>
      <c r="G71" s="50">
        <f t="shared" si="6"/>
        <v>0</v>
      </c>
      <c r="H71" s="50">
        <f t="shared" si="2"/>
        <v>0</v>
      </c>
      <c r="I71" s="46" t="e">
        <f t="shared" si="3"/>
        <v>#DIV/0!</v>
      </c>
    </row>
    <row r="72" spans="1:9" ht="24" hidden="1">
      <c r="A72" s="43" t="s">
        <v>63</v>
      </c>
      <c r="B72" s="70" t="s">
        <v>12</v>
      </c>
      <c r="C72" s="70" t="s">
        <v>14</v>
      </c>
      <c r="D72" s="70" t="s">
        <v>100</v>
      </c>
      <c r="E72" s="51" t="s">
        <v>29</v>
      </c>
      <c r="F72" s="54">
        <v>0</v>
      </c>
      <c r="G72" s="50">
        <v>0</v>
      </c>
      <c r="H72" s="50">
        <f t="shared" si="2"/>
        <v>0</v>
      </c>
      <c r="I72" s="46" t="e">
        <f t="shared" si="3"/>
        <v>#DIV/0!</v>
      </c>
    </row>
    <row r="73" spans="1:9" ht="0.75" customHeight="1" hidden="1">
      <c r="A73" s="73" t="s">
        <v>101</v>
      </c>
      <c r="B73" s="33" t="s">
        <v>8</v>
      </c>
      <c r="C73" s="33"/>
      <c r="D73" s="33"/>
      <c r="E73" s="49"/>
      <c r="F73" s="106">
        <f>F74+F87</f>
        <v>63000</v>
      </c>
      <c r="G73" s="106">
        <f>G74+G87</f>
        <v>50000</v>
      </c>
      <c r="H73" s="102">
        <f t="shared" si="2"/>
        <v>13000</v>
      </c>
      <c r="I73" s="98">
        <f t="shared" si="3"/>
        <v>79.36507936507937</v>
      </c>
    </row>
    <row r="74" spans="1:9" ht="15.75" customHeight="1" hidden="1">
      <c r="A74" s="73" t="s">
        <v>102</v>
      </c>
      <c r="B74" s="40" t="s">
        <v>8</v>
      </c>
      <c r="C74" s="40" t="s">
        <v>15</v>
      </c>
      <c r="D74" s="40"/>
      <c r="E74" s="51"/>
      <c r="F74" s="106">
        <f>F78+F81+F75</f>
        <v>0</v>
      </c>
      <c r="G74" s="106">
        <f>G78+G81+G75</f>
        <v>0</v>
      </c>
      <c r="H74" s="102">
        <f t="shared" si="2"/>
        <v>0</v>
      </c>
      <c r="I74" s="98" t="e">
        <f t="shared" si="3"/>
        <v>#DIV/0!</v>
      </c>
    </row>
    <row r="75" spans="1:9" ht="15" customHeight="1" hidden="1">
      <c r="A75" s="44" t="s">
        <v>103</v>
      </c>
      <c r="B75" s="40" t="s">
        <v>8</v>
      </c>
      <c r="C75" s="40" t="s">
        <v>15</v>
      </c>
      <c r="D75" s="40" t="s">
        <v>104</v>
      </c>
      <c r="E75" s="51"/>
      <c r="F75" s="55">
        <f>F76</f>
        <v>0</v>
      </c>
      <c r="G75" s="50">
        <f>G76</f>
        <v>0</v>
      </c>
      <c r="H75" s="50">
        <f>F75-G75</f>
        <v>0</v>
      </c>
      <c r="I75" s="46" t="e">
        <f>G75/F75*100</f>
        <v>#DIV/0!</v>
      </c>
    </row>
    <row r="76" spans="1:9" ht="16.5" customHeight="1" hidden="1">
      <c r="A76" s="43" t="s">
        <v>62</v>
      </c>
      <c r="B76" s="40" t="s">
        <v>8</v>
      </c>
      <c r="C76" s="40" t="s">
        <v>15</v>
      </c>
      <c r="D76" s="40" t="s">
        <v>104</v>
      </c>
      <c r="E76" s="51" t="s">
        <v>28</v>
      </c>
      <c r="F76" s="55">
        <f>F77</f>
        <v>0</v>
      </c>
      <c r="G76" s="50">
        <f>G77</f>
        <v>0</v>
      </c>
      <c r="H76" s="50">
        <f aca="true" t="shared" si="7" ref="H76:H86">F76-G76</f>
        <v>0</v>
      </c>
      <c r="I76" s="46" t="e">
        <f aca="true" t="shared" si="8" ref="I76:I86">G76/F76*100</f>
        <v>#DIV/0!</v>
      </c>
    </row>
    <row r="77" spans="1:9" ht="16.5" customHeight="1" hidden="1">
      <c r="A77" s="43" t="s">
        <v>63</v>
      </c>
      <c r="B77" s="40" t="s">
        <v>8</v>
      </c>
      <c r="C77" s="40" t="s">
        <v>15</v>
      </c>
      <c r="D77" s="40" t="s">
        <v>104</v>
      </c>
      <c r="E77" s="51" t="s">
        <v>29</v>
      </c>
      <c r="F77" s="55"/>
      <c r="G77" s="50"/>
      <c r="H77" s="50">
        <f t="shared" si="7"/>
        <v>0</v>
      </c>
      <c r="I77" s="46" t="e">
        <f t="shared" si="8"/>
        <v>#DIV/0!</v>
      </c>
    </row>
    <row r="78" spans="1:9" ht="17.25" customHeight="1" hidden="1">
      <c r="A78" s="43" t="s">
        <v>105</v>
      </c>
      <c r="B78" s="40" t="s">
        <v>8</v>
      </c>
      <c r="C78" s="40" t="s">
        <v>15</v>
      </c>
      <c r="D78" s="40" t="s">
        <v>106</v>
      </c>
      <c r="E78" s="51"/>
      <c r="F78" s="54">
        <f>F79</f>
        <v>0</v>
      </c>
      <c r="G78" s="50">
        <v>0</v>
      </c>
      <c r="H78" s="50">
        <f t="shared" si="7"/>
        <v>0</v>
      </c>
      <c r="I78" s="46" t="e">
        <f t="shared" si="8"/>
        <v>#DIV/0!</v>
      </c>
    </row>
    <row r="79" spans="1:9" ht="18.75" customHeight="1" hidden="1">
      <c r="A79" s="43" t="s">
        <v>62</v>
      </c>
      <c r="B79" s="40" t="s">
        <v>8</v>
      </c>
      <c r="C79" s="40" t="s">
        <v>15</v>
      </c>
      <c r="D79" s="40" t="s">
        <v>106</v>
      </c>
      <c r="E79" s="51" t="s">
        <v>28</v>
      </c>
      <c r="F79" s="54">
        <f>F80</f>
        <v>0</v>
      </c>
      <c r="G79" s="50">
        <v>0</v>
      </c>
      <c r="H79" s="50">
        <f t="shared" si="7"/>
        <v>0</v>
      </c>
      <c r="I79" s="46" t="e">
        <f t="shared" si="8"/>
        <v>#DIV/0!</v>
      </c>
    </row>
    <row r="80" spans="1:9" ht="20.25" customHeight="1" hidden="1">
      <c r="A80" s="43" t="s">
        <v>63</v>
      </c>
      <c r="B80" s="40" t="s">
        <v>8</v>
      </c>
      <c r="C80" s="40" t="s">
        <v>15</v>
      </c>
      <c r="D80" s="40" t="s">
        <v>106</v>
      </c>
      <c r="E80" s="51" t="s">
        <v>29</v>
      </c>
      <c r="F80" s="54"/>
      <c r="G80" s="50">
        <v>0</v>
      </c>
      <c r="H80" s="50">
        <f t="shared" si="7"/>
        <v>0</v>
      </c>
      <c r="I80" s="46" t="e">
        <f t="shared" si="8"/>
        <v>#DIV/0!</v>
      </c>
    </row>
    <row r="81" spans="1:9" ht="20.25" customHeight="1" hidden="1">
      <c r="A81" s="43" t="s">
        <v>107</v>
      </c>
      <c r="B81" s="40" t="s">
        <v>8</v>
      </c>
      <c r="C81" s="40" t="s">
        <v>15</v>
      </c>
      <c r="D81" s="40" t="s">
        <v>108</v>
      </c>
      <c r="E81" s="51"/>
      <c r="F81" s="54">
        <f>F82+F84</f>
        <v>0</v>
      </c>
      <c r="G81" s="55">
        <f>G82+G84</f>
        <v>0</v>
      </c>
      <c r="H81" s="50">
        <f t="shared" si="7"/>
        <v>0</v>
      </c>
      <c r="I81" s="46" t="e">
        <f t="shared" si="8"/>
        <v>#DIV/0!</v>
      </c>
    </row>
    <row r="82" spans="1:9" ht="18.75" customHeight="1" hidden="1">
      <c r="A82" s="43" t="s">
        <v>62</v>
      </c>
      <c r="B82" s="40" t="s">
        <v>8</v>
      </c>
      <c r="C82" s="40" t="s">
        <v>15</v>
      </c>
      <c r="D82" s="40" t="s">
        <v>108</v>
      </c>
      <c r="E82" s="51" t="s">
        <v>28</v>
      </c>
      <c r="F82" s="54">
        <f>F83</f>
        <v>0</v>
      </c>
      <c r="G82" s="50">
        <f>G83</f>
        <v>0</v>
      </c>
      <c r="H82" s="50">
        <f t="shared" si="7"/>
        <v>0</v>
      </c>
      <c r="I82" s="46" t="e">
        <f t="shared" si="8"/>
        <v>#DIV/0!</v>
      </c>
    </row>
    <row r="83" spans="1:9" ht="18.75" customHeight="1" hidden="1">
      <c r="A83" s="43" t="s">
        <v>63</v>
      </c>
      <c r="B83" s="40" t="s">
        <v>8</v>
      </c>
      <c r="C83" s="40" t="s">
        <v>15</v>
      </c>
      <c r="D83" s="40" t="s">
        <v>108</v>
      </c>
      <c r="E83" s="51" t="s">
        <v>29</v>
      </c>
      <c r="F83" s="54"/>
      <c r="G83" s="50"/>
      <c r="H83" s="50">
        <f t="shared" si="7"/>
        <v>0</v>
      </c>
      <c r="I83" s="46" t="e">
        <f t="shared" si="8"/>
        <v>#DIV/0!</v>
      </c>
    </row>
    <row r="84" spans="1:9" ht="17.25" customHeight="1" hidden="1">
      <c r="A84" s="44" t="s">
        <v>55</v>
      </c>
      <c r="B84" s="40" t="s">
        <v>8</v>
      </c>
      <c r="C84" s="40" t="s">
        <v>15</v>
      </c>
      <c r="D84" s="40" t="s">
        <v>108</v>
      </c>
      <c r="E84" s="51" t="s">
        <v>25</v>
      </c>
      <c r="F84" s="54">
        <f>F85+F86</f>
        <v>0</v>
      </c>
      <c r="G84" s="55">
        <f>G85+G86</f>
        <v>0</v>
      </c>
      <c r="H84" s="50">
        <f t="shared" si="7"/>
        <v>0</v>
      </c>
      <c r="I84" s="46" t="e">
        <f t="shared" si="8"/>
        <v>#DIV/0!</v>
      </c>
    </row>
    <row r="85" spans="1:9" ht="16.5" customHeight="1" hidden="1">
      <c r="A85" s="44" t="s">
        <v>56</v>
      </c>
      <c r="B85" s="40" t="s">
        <v>8</v>
      </c>
      <c r="C85" s="40" t="s">
        <v>15</v>
      </c>
      <c r="D85" s="40" t="s">
        <v>108</v>
      </c>
      <c r="E85" s="51" t="s">
        <v>23</v>
      </c>
      <c r="F85" s="54"/>
      <c r="G85" s="50"/>
      <c r="H85" s="50">
        <f t="shared" si="7"/>
        <v>0</v>
      </c>
      <c r="I85" s="46" t="e">
        <f t="shared" si="8"/>
        <v>#DIV/0!</v>
      </c>
    </row>
    <row r="86" spans="1:9" ht="15.75" customHeight="1" hidden="1">
      <c r="A86" s="47" t="s">
        <v>57</v>
      </c>
      <c r="B86" s="40" t="s">
        <v>8</v>
      </c>
      <c r="C86" s="40" t="s">
        <v>15</v>
      </c>
      <c r="D86" s="40" t="s">
        <v>108</v>
      </c>
      <c r="E86" s="51" t="s">
        <v>58</v>
      </c>
      <c r="F86" s="54"/>
      <c r="G86" s="30"/>
      <c r="H86" s="50">
        <f t="shared" si="7"/>
        <v>0</v>
      </c>
      <c r="I86" s="46" t="e">
        <f t="shared" si="8"/>
        <v>#DIV/0!</v>
      </c>
    </row>
    <row r="87" spans="1:9" ht="0.75" customHeight="1" hidden="1">
      <c r="A87" s="32" t="s">
        <v>16</v>
      </c>
      <c r="B87" s="33" t="s">
        <v>8</v>
      </c>
      <c r="C87" s="33" t="s">
        <v>17</v>
      </c>
      <c r="D87" s="33"/>
      <c r="E87" s="49"/>
      <c r="F87" s="65">
        <f>F88+F92</f>
        <v>63000</v>
      </c>
      <c r="G87" s="65">
        <f>G88+G92</f>
        <v>50000</v>
      </c>
      <c r="H87" s="65">
        <f>H88+H92</f>
        <v>13000</v>
      </c>
      <c r="I87" s="98">
        <f aca="true" t="shared" si="9" ref="I87:I97">G87/F87*100</f>
        <v>79.36507936507937</v>
      </c>
    </row>
    <row r="88" spans="1:9" ht="1.5" customHeight="1" hidden="1">
      <c r="A88" s="43" t="s">
        <v>63</v>
      </c>
      <c r="B88" s="40" t="s">
        <v>8</v>
      </c>
      <c r="C88" s="40" t="s">
        <v>17</v>
      </c>
      <c r="D88" s="40" t="s">
        <v>109</v>
      </c>
      <c r="E88" s="51" t="s">
        <v>29</v>
      </c>
      <c r="F88" s="54"/>
      <c r="G88" s="30"/>
      <c r="H88" s="46">
        <f>F88-G88</f>
        <v>0</v>
      </c>
      <c r="I88" s="46" t="e">
        <f t="shared" si="9"/>
        <v>#DIV/0!</v>
      </c>
    </row>
    <row r="89" spans="1:9" ht="24" hidden="1">
      <c r="A89" s="44" t="s">
        <v>110</v>
      </c>
      <c r="B89" s="40" t="s">
        <v>8</v>
      </c>
      <c r="C89" s="40" t="s">
        <v>17</v>
      </c>
      <c r="D89" s="40" t="s">
        <v>111</v>
      </c>
      <c r="E89" s="51"/>
      <c r="F89" s="54">
        <f>F90</f>
        <v>0</v>
      </c>
      <c r="G89" s="30"/>
      <c r="H89" s="46">
        <f aca="true" t="shared" si="10" ref="H89:H113">F89-G89</f>
        <v>0</v>
      </c>
      <c r="I89" s="46" t="e">
        <f t="shared" si="9"/>
        <v>#DIV/0!</v>
      </c>
    </row>
    <row r="90" spans="1:9" ht="24" hidden="1">
      <c r="A90" s="43" t="s">
        <v>62</v>
      </c>
      <c r="B90" s="40" t="s">
        <v>8</v>
      </c>
      <c r="C90" s="40" t="s">
        <v>17</v>
      </c>
      <c r="D90" s="40" t="s">
        <v>111</v>
      </c>
      <c r="E90" s="51" t="s">
        <v>28</v>
      </c>
      <c r="F90" s="54">
        <f>F91</f>
        <v>0</v>
      </c>
      <c r="G90" s="30"/>
      <c r="H90" s="46">
        <f t="shared" si="10"/>
        <v>0</v>
      </c>
      <c r="I90" s="46" t="e">
        <f t="shared" si="9"/>
        <v>#DIV/0!</v>
      </c>
    </row>
    <row r="91" spans="1:9" ht="13.5" customHeight="1" hidden="1">
      <c r="A91" s="43" t="s">
        <v>63</v>
      </c>
      <c r="B91" s="40" t="s">
        <v>8</v>
      </c>
      <c r="C91" s="40" t="s">
        <v>17</v>
      </c>
      <c r="D91" s="40" t="s">
        <v>111</v>
      </c>
      <c r="E91" s="51" t="s">
        <v>29</v>
      </c>
      <c r="F91" s="54"/>
      <c r="G91" s="30"/>
      <c r="H91" s="46">
        <f t="shared" si="10"/>
        <v>0</v>
      </c>
      <c r="I91" s="46" t="e">
        <f t="shared" si="9"/>
        <v>#DIV/0!</v>
      </c>
    </row>
    <row r="92" spans="1:9" ht="18" customHeight="1" hidden="1">
      <c r="A92" s="43" t="s">
        <v>112</v>
      </c>
      <c r="B92" s="40" t="s">
        <v>8</v>
      </c>
      <c r="C92" s="40" t="s">
        <v>17</v>
      </c>
      <c r="D92" s="40" t="s">
        <v>113</v>
      </c>
      <c r="E92" s="51"/>
      <c r="F92" s="54">
        <f>F93+F97</f>
        <v>63000</v>
      </c>
      <c r="G92" s="54">
        <f>G93+G97</f>
        <v>50000</v>
      </c>
      <c r="H92" s="46">
        <f t="shared" si="10"/>
        <v>13000</v>
      </c>
      <c r="I92" s="46">
        <f t="shared" si="9"/>
        <v>79.36507936507937</v>
      </c>
    </row>
    <row r="93" spans="1:9" ht="19.5" customHeight="1">
      <c r="A93" s="32" t="s">
        <v>95</v>
      </c>
      <c r="B93" s="40" t="s">
        <v>12</v>
      </c>
      <c r="C93" s="40" t="s">
        <v>14</v>
      </c>
      <c r="D93" s="40" t="s">
        <v>174</v>
      </c>
      <c r="E93" s="51"/>
      <c r="F93" s="65">
        <f>F94</f>
        <v>50000</v>
      </c>
      <c r="G93" s="65">
        <f>G94</f>
        <v>50000</v>
      </c>
      <c r="H93" s="98">
        <f t="shared" si="10"/>
        <v>0</v>
      </c>
      <c r="I93" s="98">
        <f t="shared" si="9"/>
        <v>100</v>
      </c>
    </row>
    <row r="94" spans="1:9" ht="29.25" customHeight="1">
      <c r="A94" s="43" t="s">
        <v>62</v>
      </c>
      <c r="B94" s="40" t="s">
        <v>12</v>
      </c>
      <c r="C94" s="40" t="s">
        <v>14</v>
      </c>
      <c r="D94" s="40" t="s">
        <v>166</v>
      </c>
      <c r="E94" s="51" t="s">
        <v>28</v>
      </c>
      <c r="F94" s="54">
        <f>F95</f>
        <v>50000</v>
      </c>
      <c r="G94" s="50">
        <f>G95</f>
        <v>50000</v>
      </c>
      <c r="H94" s="46">
        <f t="shared" si="10"/>
        <v>0</v>
      </c>
      <c r="I94" s="46">
        <f t="shared" si="9"/>
        <v>100</v>
      </c>
    </row>
    <row r="95" spans="1:9" ht="27.75" customHeight="1">
      <c r="A95" s="43" t="s">
        <v>63</v>
      </c>
      <c r="B95" s="40" t="s">
        <v>12</v>
      </c>
      <c r="C95" s="40" t="s">
        <v>14</v>
      </c>
      <c r="D95" s="40" t="s">
        <v>166</v>
      </c>
      <c r="E95" s="51" t="s">
        <v>29</v>
      </c>
      <c r="F95" s="54">
        <v>50000</v>
      </c>
      <c r="G95" s="50">
        <v>50000</v>
      </c>
      <c r="H95" s="46">
        <f t="shared" si="10"/>
        <v>0</v>
      </c>
      <c r="I95" s="31">
        <f t="shared" si="9"/>
        <v>100</v>
      </c>
    </row>
    <row r="96" spans="1:9" ht="13.5" customHeight="1">
      <c r="A96" s="38" t="s">
        <v>177</v>
      </c>
      <c r="B96" s="40" t="s">
        <v>8</v>
      </c>
      <c r="C96" s="40" t="s">
        <v>17</v>
      </c>
      <c r="D96" s="40"/>
      <c r="E96" s="51"/>
      <c r="F96" s="65">
        <f>F97</f>
        <v>13000</v>
      </c>
      <c r="G96" s="65">
        <f>G97</f>
        <v>0</v>
      </c>
      <c r="H96" s="46">
        <f t="shared" si="10"/>
        <v>13000</v>
      </c>
      <c r="I96" s="31">
        <f t="shared" si="9"/>
        <v>0</v>
      </c>
    </row>
    <row r="97" spans="1:9" ht="26.25" customHeight="1">
      <c r="A97" s="43" t="s">
        <v>62</v>
      </c>
      <c r="B97" s="40" t="s">
        <v>8</v>
      </c>
      <c r="C97" s="40" t="s">
        <v>17</v>
      </c>
      <c r="D97" s="40" t="s">
        <v>166</v>
      </c>
      <c r="E97" s="51" t="s">
        <v>28</v>
      </c>
      <c r="F97" s="54">
        <f>F98</f>
        <v>13000</v>
      </c>
      <c r="G97" s="50">
        <f>G98</f>
        <v>0</v>
      </c>
      <c r="H97" s="46">
        <f t="shared" si="10"/>
        <v>13000</v>
      </c>
      <c r="I97" s="31">
        <f t="shared" si="9"/>
        <v>0</v>
      </c>
    </row>
    <row r="98" spans="1:9" ht="24.75" customHeight="1">
      <c r="A98" s="43" t="s">
        <v>63</v>
      </c>
      <c r="B98" s="40" t="s">
        <v>8</v>
      </c>
      <c r="C98" s="40" t="s">
        <v>17</v>
      </c>
      <c r="D98" s="40" t="s">
        <v>166</v>
      </c>
      <c r="E98" s="51" t="s">
        <v>29</v>
      </c>
      <c r="F98" s="54">
        <v>13000</v>
      </c>
      <c r="G98" s="50">
        <v>0</v>
      </c>
      <c r="H98" s="46">
        <f t="shared" si="10"/>
        <v>13000</v>
      </c>
      <c r="I98" s="31">
        <f>G98/F98*100</f>
        <v>0</v>
      </c>
    </row>
    <row r="99" spans="1:9" ht="12.75">
      <c r="A99" s="38" t="s">
        <v>114</v>
      </c>
      <c r="B99" s="33" t="s">
        <v>18</v>
      </c>
      <c r="C99" s="74"/>
      <c r="D99" s="74"/>
      <c r="E99" s="75"/>
      <c r="F99" s="106">
        <f>F100+F116+F136+F147</f>
        <v>3074791.4400000004</v>
      </c>
      <c r="G99" s="106">
        <f>G100+G116+G136+G147</f>
        <v>988880.3700000001</v>
      </c>
      <c r="H99" s="98">
        <f t="shared" si="10"/>
        <v>2085911.0700000003</v>
      </c>
      <c r="I99" s="98">
        <f aca="true" t="shared" si="11" ref="I99:I152">G99/F99*100</f>
        <v>32.160892512436554</v>
      </c>
    </row>
    <row r="100" spans="1:9" ht="16.5" customHeight="1" hidden="1">
      <c r="A100" s="38" t="s">
        <v>115</v>
      </c>
      <c r="B100" s="33" t="s">
        <v>18</v>
      </c>
      <c r="C100" s="33" t="s">
        <v>5</v>
      </c>
      <c r="D100" s="74"/>
      <c r="E100" s="75"/>
      <c r="F100" s="100">
        <f>F101+F114</f>
        <v>0</v>
      </c>
      <c r="G100" s="100">
        <f>G101+G114</f>
        <v>0</v>
      </c>
      <c r="H100" s="98">
        <f t="shared" si="10"/>
        <v>0</v>
      </c>
      <c r="I100" s="98" t="e">
        <f t="shared" si="11"/>
        <v>#DIV/0!</v>
      </c>
    </row>
    <row r="101" spans="1:9" ht="12.75" hidden="1">
      <c r="A101" s="43" t="s">
        <v>116</v>
      </c>
      <c r="B101" s="40" t="s">
        <v>18</v>
      </c>
      <c r="C101" s="40" t="s">
        <v>5</v>
      </c>
      <c r="D101" s="76" t="s">
        <v>117</v>
      </c>
      <c r="E101" s="77"/>
      <c r="F101" s="55">
        <f>F102+F104+F110+F112</f>
        <v>0</v>
      </c>
      <c r="G101" s="55">
        <f>G102+G104+G110+G112</f>
        <v>0</v>
      </c>
      <c r="H101" s="46">
        <f t="shared" si="10"/>
        <v>0</v>
      </c>
      <c r="I101" s="46" t="e">
        <f t="shared" si="11"/>
        <v>#DIV/0!</v>
      </c>
    </row>
    <row r="102" spans="1:9" ht="24" hidden="1">
      <c r="A102" s="43" t="s">
        <v>62</v>
      </c>
      <c r="B102" s="40" t="s">
        <v>18</v>
      </c>
      <c r="C102" s="40" t="s">
        <v>5</v>
      </c>
      <c r="D102" s="78" t="s">
        <v>118</v>
      </c>
      <c r="E102" s="79">
        <v>240</v>
      </c>
      <c r="F102" s="107">
        <f>F103</f>
        <v>0</v>
      </c>
      <c r="G102" s="50"/>
      <c r="H102" s="46">
        <f t="shared" si="10"/>
        <v>0</v>
      </c>
      <c r="I102" s="31" t="e">
        <f t="shared" si="11"/>
        <v>#DIV/0!</v>
      </c>
    </row>
    <row r="103" spans="1:9" ht="12.75" hidden="1">
      <c r="A103" s="43" t="s">
        <v>119</v>
      </c>
      <c r="B103" s="40" t="s">
        <v>18</v>
      </c>
      <c r="C103" s="40" t="s">
        <v>5</v>
      </c>
      <c r="D103" s="78" t="s">
        <v>118</v>
      </c>
      <c r="E103" s="79">
        <v>243</v>
      </c>
      <c r="F103" s="107"/>
      <c r="G103" s="50"/>
      <c r="H103" s="46">
        <f t="shared" si="10"/>
        <v>0</v>
      </c>
      <c r="I103" s="31" t="e">
        <f t="shared" si="11"/>
        <v>#DIV/0!</v>
      </c>
    </row>
    <row r="104" spans="1:9" ht="24" hidden="1">
      <c r="A104" s="43" t="s">
        <v>120</v>
      </c>
      <c r="B104" s="40" t="s">
        <v>18</v>
      </c>
      <c r="C104" s="40" t="s">
        <v>5</v>
      </c>
      <c r="D104" s="76" t="s">
        <v>121</v>
      </c>
      <c r="E104" s="79"/>
      <c r="F104" s="107">
        <f>F105+F107</f>
        <v>0</v>
      </c>
      <c r="G104" s="107">
        <f>G105+G107</f>
        <v>0</v>
      </c>
      <c r="H104" s="46">
        <f t="shared" si="10"/>
        <v>0</v>
      </c>
      <c r="I104" s="46" t="e">
        <f t="shared" si="11"/>
        <v>#DIV/0!</v>
      </c>
    </row>
    <row r="105" spans="1:9" ht="24" hidden="1">
      <c r="A105" s="43" t="s">
        <v>62</v>
      </c>
      <c r="B105" s="40" t="s">
        <v>18</v>
      </c>
      <c r="C105" s="40" t="s">
        <v>5</v>
      </c>
      <c r="D105" s="76" t="s">
        <v>121</v>
      </c>
      <c r="E105" s="79">
        <v>240</v>
      </c>
      <c r="F105" s="107">
        <f>F106</f>
        <v>0</v>
      </c>
      <c r="G105" s="50"/>
      <c r="H105" s="46">
        <f t="shared" si="10"/>
        <v>0</v>
      </c>
      <c r="I105" s="31" t="e">
        <f t="shared" si="11"/>
        <v>#DIV/0!</v>
      </c>
    </row>
    <row r="106" spans="1:9" ht="24" hidden="1">
      <c r="A106" s="43" t="s">
        <v>63</v>
      </c>
      <c r="B106" s="40" t="s">
        <v>18</v>
      </c>
      <c r="C106" s="40" t="s">
        <v>5</v>
      </c>
      <c r="D106" s="76" t="s">
        <v>121</v>
      </c>
      <c r="E106" s="79">
        <v>244</v>
      </c>
      <c r="F106" s="107"/>
      <c r="G106" s="50"/>
      <c r="H106" s="46">
        <f t="shared" si="10"/>
        <v>0</v>
      </c>
      <c r="I106" s="31" t="e">
        <f t="shared" si="11"/>
        <v>#DIV/0!</v>
      </c>
    </row>
    <row r="107" spans="1:9" ht="12.75" hidden="1">
      <c r="A107" s="44" t="s">
        <v>55</v>
      </c>
      <c r="B107" s="40" t="s">
        <v>18</v>
      </c>
      <c r="C107" s="40" t="s">
        <v>5</v>
      </c>
      <c r="D107" s="40" t="s">
        <v>121</v>
      </c>
      <c r="E107" s="51" t="s">
        <v>25</v>
      </c>
      <c r="F107" s="55">
        <f>F108+F109</f>
        <v>0</v>
      </c>
      <c r="G107" s="55">
        <f>G108+G109</f>
        <v>0</v>
      </c>
      <c r="H107" s="46">
        <f t="shared" si="10"/>
        <v>0</v>
      </c>
      <c r="I107" s="46" t="e">
        <f t="shared" si="11"/>
        <v>#DIV/0!</v>
      </c>
    </row>
    <row r="108" spans="1:9" ht="12.75" hidden="1">
      <c r="A108" s="44" t="s">
        <v>56</v>
      </c>
      <c r="B108" s="40" t="s">
        <v>18</v>
      </c>
      <c r="C108" s="40" t="s">
        <v>5</v>
      </c>
      <c r="D108" s="40" t="s">
        <v>121</v>
      </c>
      <c r="E108" s="51" t="s">
        <v>23</v>
      </c>
      <c r="F108" s="55"/>
      <c r="G108" s="50"/>
      <c r="H108" s="46">
        <f t="shared" si="10"/>
        <v>0</v>
      </c>
      <c r="I108" s="46" t="e">
        <f t="shared" si="11"/>
        <v>#DIV/0!</v>
      </c>
    </row>
    <row r="109" spans="1:9" ht="24" hidden="1">
      <c r="A109" s="47" t="s">
        <v>57</v>
      </c>
      <c r="B109" s="40" t="s">
        <v>18</v>
      </c>
      <c r="C109" s="40" t="s">
        <v>5</v>
      </c>
      <c r="D109" s="40" t="s">
        <v>121</v>
      </c>
      <c r="E109" s="51" t="s">
        <v>58</v>
      </c>
      <c r="F109" s="55"/>
      <c r="G109" s="50"/>
      <c r="H109" s="46">
        <f t="shared" si="10"/>
        <v>0</v>
      </c>
      <c r="I109" s="46" t="e">
        <f t="shared" si="11"/>
        <v>#DIV/0!</v>
      </c>
    </row>
    <row r="110" spans="1:9" ht="25.5" hidden="1">
      <c r="A110" s="109" t="s">
        <v>150</v>
      </c>
      <c r="B110" s="40" t="s">
        <v>18</v>
      </c>
      <c r="C110" s="40" t="s">
        <v>5</v>
      </c>
      <c r="D110" s="40" t="s">
        <v>151</v>
      </c>
      <c r="E110" s="51" t="s">
        <v>149</v>
      </c>
      <c r="F110" s="110">
        <f>F111</f>
        <v>0</v>
      </c>
      <c r="G110" s="110">
        <f>G111</f>
        <v>0</v>
      </c>
      <c r="H110" s="46">
        <f t="shared" si="10"/>
        <v>0</v>
      </c>
      <c r="I110" s="46" t="e">
        <f t="shared" si="11"/>
        <v>#DIV/0!</v>
      </c>
    </row>
    <row r="111" spans="1:9" ht="30" customHeight="1" hidden="1">
      <c r="A111" s="108" t="s">
        <v>148</v>
      </c>
      <c r="B111" s="40" t="s">
        <v>18</v>
      </c>
      <c r="C111" s="40" t="s">
        <v>5</v>
      </c>
      <c r="D111" s="40" t="s">
        <v>146</v>
      </c>
      <c r="E111" s="51" t="s">
        <v>147</v>
      </c>
      <c r="F111" s="107"/>
      <c r="G111" s="110"/>
      <c r="H111" s="46">
        <f t="shared" si="10"/>
        <v>0</v>
      </c>
      <c r="I111" s="46" t="e">
        <f t="shared" si="11"/>
        <v>#DIV/0!</v>
      </c>
    </row>
    <row r="112" spans="1:9" ht="25.5" customHeight="1" hidden="1">
      <c r="A112" s="44" t="s">
        <v>62</v>
      </c>
      <c r="B112" s="40" t="s">
        <v>18</v>
      </c>
      <c r="C112" s="40" t="s">
        <v>5</v>
      </c>
      <c r="D112" s="40" t="s">
        <v>118</v>
      </c>
      <c r="E112" s="51" t="s">
        <v>28</v>
      </c>
      <c r="F112" s="110">
        <f>F113</f>
        <v>0</v>
      </c>
      <c r="G112" s="110">
        <f>G113</f>
        <v>0</v>
      </c>
      <c r="H112" s="46">
        <f t="shared" si="10"/>
        <v>0</v>
      </c>
      <c r="I112" s="46" t="e">
        <f t="shared" si="11"/>
        <v>#DIV/0!</v>
      </c>
    </row>
    <row r="113" spans="1:9" ht="0.75" customHeight="1">
      <c r="A113" s="39" t="s">
        <v>63</v>
      </c>
      <c r="B113" s="40" t="s">
        <v>18</v>
      </c>
      <c r="C113" s="40" t="s">
        <v>5</v>
      </c>
      <c r="D113" s="40" t="s">
        <v>118</v>
      </c>
      <c r="E113" s="51" t="s">
        <v>29</v>
      </c>
      <c r="F113" s="107">
        <v>0</v>
      </c>
      <c r="G113" s="110">
        <v>0</v>
      </c>
      <c r="H113" s="46">
        <f t="shared" si="10"/>
        <v>0</v>
      </c>
      <c r="I113" s="46" t="e">
        <f t="shared" si="11"/>
        <v>#DIV/0!</v>
      </c>
    </row>
    <row r="114" spans="1:9" ht="20.25" customHeight="1" hidden="1">
      <c r="A114" s="39" t="s">
        <v>156</v>
      </c>
      <c r="B114" s="40" t="s">
        <v>18</v>
      </c>
      <c r="C114" s="40" t="s">
        <v>5</v>
      </c>
      <c r="D114" s="40" t="s">
        <v>118</v>
      </c>
      <c r="E114" s="51" t="s">
        <v>158</v>
      </c>
      <c r="F114" s="107">
        <f>F115</f>
        <v>0</v>
      </c>
      <c r="G114" s="110">
        <f>G115</f>
        <v>0</v>
      </c>
      <c r="H114" s="46">
        <f aca="true" t="shared" si="12" ref="H114:H121">F114-G114</f>
        <v>0</v>
      </c>
      <c r="I114" s="46" t="e">
        <f>G114/F114*100</f>
        <v>#DIV/0!</v>
      </c>
    </row>
    <row r="115" spans="1:9" ht="19.5" customHeight="1" hidden="1">
      <c r="A115" s="39" t="s">
        <v>157</v>
      </c>
      <c r="B115" s="40" t="s">
        <v>18</v>
      </c>
      <c r="C115" s="40" t="s">
        <v>5</v>
      </c>
      <c r="D115" s="40" t="s">
        <v>118</v>
      </c>
      <c r="E115" s="51" t="s">
        <v>159</v>
      </c>
      <c r="F115" s="107">
        <v>0</v>
      </c>
      <c r="G115" s="110">
        <v>0</v>
      </c>
      <c r="H115" s="46">
        <f t="shared" si="12"/>
        <v>0</v>
      </c>
      <c r="I115" s="46" t="e">
        <f>G115/F115*100</f>
        <v>#DIV/0!</v>
      </c>
    </row>
    <row r="116" spans="1:9" ht="12.75">
      <c r="A116" s="64" t="s">
        <v>19</v>
      </c>
      <c r="B116" s="33" t="s">
        <v>18</v>
      </c>
      <c r="C116" s="33" t="s">
        <v>6</v>
      </c>
      <c r="D116" s="74"/>
      <c r="E116" s="75"/>
      <c r="F116" s="81">
        <f>F117+F134</f>
        <v>266825.63</v>
      </c>
      <c r="G116" s="81">
        <f>G117</f>
        <v>192804.27000000002</v>
      </c>
      <c r="H116" s="102">
        <f t="shared" si="12"/>
        <v>74021.35999999999</v>
      </c>
      <c r="I116" s="98">
        <f t="shared" si="11"/>
        <v>72.2585270388006</v>
      </c>
    </row>
    <row r="117" spans="1:9" ht="12.75">
      <c r="A117" s="39" t="s">
        <v>39</v>
      </c>
      <c r="B117" s="40" t="s">
        <v>18</v>
      </c>
      <c r="C117" s="40" t="s">
        <v>6</v>
      </c>
      <c r="D117" s="78" t="s">
        <v>123</v>
      </c>
      <c r="E117" s="77"/>
      <c r="F117" s="80">
        <f>F118+F120</f>
        <v>266825.63</v>
      </c>
      <c r="G117" s="80">
        <f>G118+G120</f>
        <v>192804.27000000002</v>
      </c>
      <c r="H117" s="50">
        <f t="shared" si="12"/>
        <v>74021.35999999999</v>
      </c>
      <c r="I117" s="46">
        <f t="shared" si="11"/>
        <v>72.2585270388006</v>
      </c>
    </row>
    <row r="118" spans="1:9" ht="24">
      <c r="A118" s="44" t="s">
        <v>62</v>
      </c>
      <c r="B118" s="40" t="s">
        <v>18</v>
      </c>
      <c r="C118" s="40" t="s">
        <v>6</v>
      </c>
      <c r="D118" s="78" t="s">
        <v>167</v>
      </c>
      <c r="E118" s="79">
        <v>240</v>
      </c>
      <c r="F118" s="80">
        <f>F119</f>
        <v>112877.71</v>
      </c>
      <c r="G118" s="80">
        <f>G119</f>
        <v>105819.25</v>
      </c>
      <c r="H118" s="50">
        <f t="shared" si="12"/>
        <v>7058.460000000006</v>
      </c>
      <c r="I118" s="46">
        <f t="shared" si="11"/>
        <v>93.74680793931769</v>
      </c>
    </row>
    <row r="119" spans="1:9" ht="24">
      <c r="A119" s="39" t="s">
        <v>63</v>
      </c>
      <c r="B119" s="40" t="s">
        <v>18</v>
      </c>
      <c r="C119" s="40" t="s">
        <v>6</v>
      </c>
      <c r="D119" s="76" t="s">
        <v>167</v>
      </c>
      <c r="E119" s="79">
        <v>244</v>
      </c>
      <c r="F119" s="80">
        <v>112877.71</v>
      </c>
      <c r="G119" s="107">
        <v>105819.25</v>
      </c>
      <c r="H119" s="50">
        <f t="shared" si="12"/>
        <v>7058.460000000006</v>
      </c>
      <c r="I119" s="46">
        <f t="shared" si="11"/>
        <v>93.74680793931769</v>
      </c>
    </row>
    <row r="120" spans="1:9" ht="24">
      <c r="A120" s="44" t="s">
        <v>62</v>
      </c>
      <c r="B120" s="40" t="s">
        <v>18</v>
      </c>
      <c r="C120" s="40" t="s">
        <v>6</v>
      </c>
      <c r="D120" s="76" t="s">
        <v>124</v>
      </c>
      <c r="E120" s="51" t="s">
        <v>28</v>
      </c>
      <c r="F120" s="54">
        <f>F121</f>
        <v>153947.92</v>
      </c>
      <c r="G120" s="50">
        <f>G121</f>
        <v>86985.02</v>
      </c>
      <c r="H120" s="50">
        <f t="shared" si="12"/>
        <v>66962.90000000001</v>
      </c>
      <c r="I120" s="46">
        <f t="shared" si="11"/>
        <v>56.502887469996345</v>
      </c>
    </row>
    <row r="121" spans="1:9" ht="24.75" customHeight="1">
      <c r="A121" s="39" t="s">
        <v>63</v>
      </c>
      <c r="B121" s="40" t="s">
        <v>18</v>
      </c>
      <c r="C121" s="40" t="s">
        <v>6</v>
      </c>
      <c r="D121" s="76" t="s">
        <v>124</v>
      </c>
      <c r="E121" s="51" t="s">
        <v>29</v>
      </c>
      <c r="F121" s="42">
        <v>153947.92</v>
      </c>
      <c r="G121" s="50">
        <v>86985.02</v>
      </c>
      <c r="H121" s="50">
        <f t="shared" si="12"/>
        <v>66962.90000000001</v>
      </c>
      <c r="I121" s="46">
        <f t="shared" si="11"/>
        <v>56.502887469996345</v>
      </c>
    </row>
    <row r="122" spans="1:9" ht="21" customHeight="1" hidden="1">
      <c r="A122" s="43" t="s">
        <v>126</v>
      </c>
      <c r="B122" s="40" t="s">
        <v>18</v>
      </c>
      <c r="C122" s="40" t="s">
        <v>6</v>
      </c>
      <c r="D122" s="76" t="s">
        <v>127</v>
      </c>
      <c r="E122" s="79"/>
      <c r="F122" s="80">
        <f>F123+F125</f>
        <v>0</v>
      </c>
      <c r="G122" s="107">
        <f>G123+G125</f>
        <v>0</v>
      </c>
      <c r="H122" s="50">
        <f aca="true" t="shared" si="13" ref="H122:H135">F122-G122</f>
        <v>0</v>
      </c>
      <c r="I122" s="46" t="e">
        <f aca="true" t="shared" si="14" ref="I122:I135">G122/F122*100</f>
        <v>#DIV/0!</v>
      </c>
    </row>
    <row r="123" spans="1:9" ht="21" customHeight="1" hidden="1">
      <c r="A123" s="43" t="s">
        <v>62</v>
      </c>
      <c r="B123" s="40" t="s">
        <v>18</v>
      </c>
      <c r="C123" s="40" t="s">
        <v>6</v>
      </c>
      <c r="D123" s="76" t="s">
        <v>127</v>
      </c>
      <c r="E123" s="79">
        <v>240</v>
      </c>
      <c r="F123" s="80">
        <f>F124</f>
        <v>0</v>
      </c>
      <c r="G123" s="50"/>
      <c r="H123" s="50">
        <f t="shared" si="13"/>
        <v>0</v>
      </c>
      <c r="I123" s="46" t="e">
        <f t="shared" si="14"/>
        <v>#DIV/0!</v>
      </c>
    </row>
    <row r="124" spans="1:9" ht="21.75" customHeight="1" hidden="1">
      <c r="A124" s="43" t="s">
        <v>63</v>
      </c>
      <c r="B124" s="40" t="s">
        <v>18</v>
      </c>
      <c r="C124" s="40" t="s">
        <v>6</v>
      </c>
      <c r="D124" s="76" t="s">
        <v>127</v>
      </c>
      <c r="E124" s="79">
        <v>244</v>
      </c>
      <c r="F124" s="80"/>
      <c r="G124" s="50"/>
      <c r="H124" s="50">
        <f t="shared" si="13"/>
        <v>0</v>
      </c>
      <c r="I124" s="46" t="e">
        <f t="shared" si="14"/>
        <v>#DIV/0!</v>
      </c>
    </row>
    <row r="125" spans="1:9" ht="17.25" customHeight="1" hidden="1">
      <c r="A125" s="44" t="s">
        <v>55</v>
      </c>
      <c r="B125" s="40" t="s">
        <v>18</v>
      </c>
      <c r="C125" s="40" t="s">
        <v>6</v>
      </c>
      <c r="D125" s="76" t="s">
        <v>127</v>
      </c>
      <c r="E125" s="51" t="s">
        <v>25</v>
      </c>
      <c r="F125" s="54">
        <f>F126+F127</f>
        <v>0</v>
      </c>
      <c r="G125" s="50">
        <f>G126</f>
        <v>0</v>
      </c>
      <c r="H125" s="50">
        <f t="shared" si="13"/>
        <v>0</v>
      </c>
      <c r="I125" s="46" t="e">
        <f t="shared" si="14"/>
        <v>#DIV/0!</v>
      </c>
    </row>
    <row r="126" spans="1:9" ht="19.5" customHeight="1" hidden="1">
      <c r="A126" s="44" t="s">
        <v>56</v>
      </c>
      <c r="B126" s="40" t="s">
        <v>18</v>
      </c>
      <c r="C126" s="40" t="s">
        <v>6</v>
      </c>
      <c r="D126" s="76" t="s">
        <v>127</v>
      </c>
      <c r="E126" s="51" t="s">
        <v>23</v>
      </c>
      <c r="F126" s="54"/>
      <c r="G126" s="50"/>
      <c r="H126" s="50">
        <f t="shared" si="13"/>
        <v>0</v>
      </c>
      <c r="I126" s="46" t="e">
        <f t="shared" si="14"/>
        <v>#DIV/0!</v>
      </c>
    </row>
    <row r="127" spans="1:9" ht="18.75" customHeight="1" hidden="1">
      <c r="A127" s="47" t="s">
        <v>57</v>
      </c>
      <c r="B127" s="40" t="s">
        <v>18</v>
      </c>
      <c r="C127" s="40" t="s">
        <v>6</v>
      </c>
      <c r="D127" s="76" t="s">
        <v>127</v>
      </c>
      <c r="E127" s="51" t="s">
        <v>58</v>
      </c>
      <c r="F127" s="54"/>
      <c r="G127" s="50"/>
      <c r="H127" s="50">
        <f t="shared" si="13"/>
        <v>0</v>
      </c>
      <c r="I127" s="46" t="e">
        <f t="shared" si="14"/>
        <v>#DIV/0!</v>
      </c>
    </row>
    <row r="128" spans="1:9" ht="21" customHeight="1" hidden="1">
      <c r="A128" s="43" t="s">
        <v>128</v>
      </c>
      <c r="B128" s="40" t="s">
        <v>18</v>
      </c>
      <c r="C128" s="40" t="s">
        <v>6</v>
      </c>
      <c r="D128" s="76" t="s">
        <v>129</v>
      </c>
      <c r="E128" s="79"/>
      <c r="F128" s="80">
        <f>F129+F131</f>
        <v>0</v>
      </c>
      <c r="G128" s="107">
        <f>G129+G131</f>
        <v>0</v>
      </c>
      <c r="H128" s="50">
        <f t="shared" si="13"/>
        <v>0</v>
      </c>
      <c r="I128" s="46" t="e">
        <f t="shared" si="14"/>
        <v>#DIV/0!</v>
      </c>
    </row>
    <row r="129" spans="1:9" ht="21" customHeight="1" hidden="1">
      <c r="A129" s="43" t="s">
        <v>62</v>
      </c>
      <c r="B129" s="40" t="s">
        <v>18</v>
      </c>
      <c r="C129" s="40" t="s">
        <v>6</v>
      </c>
      <c r="D129" s="76" t="s">
        <v>129</v>
      </c>
      <c r="E129" s="79">
        <v>240</v>
      </c>
      <c r="F129" s="80">
        <f>F130</f>
        <v>0</v>
      </c>
      <c r="G129" s="50"/>
      <c r="H129" s="50">
        <f t="shared" si="13"/>
        <v>0</v>
      </c>
      <c r="I129" s="46" t="e">
        <f t="shared" si="14"/>
        <v>#DIV/0!</v>
      </c>
    </row>
    <row r="130" spans="1:9" ht="21.75" customHeight="1" hidden="1">
      <c r="A130" s="43" t="s">
        <v>63</v>
      </c>
      <c r="B130" s="40" t="s">
        <v>18</v>
      </c>
      <c r="C130" s="40" t="s">
        <v>6</v>
      </c>
      <c r="D130" s="76" t="s">
        <v>129</v>
      </c>
      <c r="E130" s="79">
        <v>244</v>
      </c>
      <c r="F130" s="80"/>
      <c r="G130" s="50"/>
      <c r="H130" s="50">
        <f t="shared" si="13"/>
        <v>0</v>
      </c>
      <c r="I130" s="46" t="e">
        <f t="shared" si="14"/>
        <v>#DIV/0!</v>
      </c>
    </row>
    <row r="131" spans="1:9" ht="25.5" customHeight="1" hidden="1">
      <c r="A131" s="44" t="s">
        <v>55</v>
      </c>
      <c r="B131" s="40" t="s">
        <v>18</v>
      </c>
      <c r="C131" s="40" t="s">
        <v>6</v>
      </c>
      <c r="D131" s="76" t="s">
        <v>129</v>
      </c>
      <c r="E131" s="51" t="s">
        <v>25</v>
      </c>
      <c r="F131" s="54">
        <f>F132+F133</f>
        <v>0</v>
      </c>
      <c r="G131" s="50">
        <f>G132</f>
        <v>0</v>
      </c>
      <c r="H131" s="50">
        <f t="shared" si="13"/>
        <v>0</v>
      </c>
      <c r="I131" s="46" t="e">
        <f t="shared" si="14"/>
        <v>#DIV/0!</v>
      </c>
    </row>
    <row r="132" spans="1:9" ht="22.5" customHeight="1" hidden="1">
      <c r="A132" s="44" t="s">
        <v>56</v>
      </c>
      <c r="B132" s="40" t="s">
        <v>18</v>
      </c>
      <c r="C132" s="40" t="s">
        <v>6</v>
      </c>
      <c r="D132" s="76" t="s">
        <v>129</v>
      </c>
      <c r="E132" s="51" t="s">
        <v>23</v>
      </c>
      <c r="F132" s="54"/>
      <c r="G132" s="50"/>
      <c r="H132" s="50">
        <f t="shared" si="13"/>
        <v>0</v>
      </c>
      <c r="I132" s="46" t="e">
        <f t="shared" si="14"/>
        <v>#DIV/0!</v>
      </c>
    </row>
    <row r="133" spans="1:9" ht="16.5" customHeight="1" hidden="1">
      <c r="A133" s="47" t="s">
        <v>57</v>
      </c>
      <c r="B133" s="40" t="s">
        <v>18</v>
      </c>
      <c r="C133" s="40" t="s">
        <v>6</v>
      </c>
      <c r="D133" s="76" t="s">
        <v>129</v>
      </c>
      <c r="E133" s="51" t="s">
        <v>58</v>
      </c>
      <c r="F133" s="54"/>
      <c r="G133" s="50"/>
      <c r="H133" s="50">
        <f t="shared" si="13"/>
        <v>0</v>
      </c>
      <c r="I133" s="46" t="e">
        <f t="shared" si="14"/>
        <v>#DIV/0!</v>
      </c>
    </row>
    <row r="134" spans="1:9" ht="18.75" customHeight="1" hidden="1">
      <c r="A134" s="39" t="s">
        <v>156</v>
      </c>
      <c r="B134" s="40" t="s">
        <v>18</v>
      </c>
      <c r="C134" s="40" t="s">
        <v>6</v>
      </c>
      <c r="D134" s="76" t="s">
        <v>124</v>
      </c>
      <c r="E134" s="51" t="s">
        <v>158</v>
      </c>
      <c r="F134" s="107">
        <f>F135</f>
        <v>0</v>
      </c>
      <c r="G134" s="50">
        <f>G135</f>
        <v>0</v>
      </c>
      <c r="H134" s="50">
        <f t="shared" si="13"/>
        <v>0</v>
      </c>
      <c r="I134" s="46" t="e">
        <f t="shared" si="14"/>
        <v>#DIV/0!</v>
      </c>
    </row>
    <row r="135" spans="1:9" ht="18.75" customHeight="1" hidden="1">
      <c r="A135" s="39" t="s">
        <v>157</v>
      </c>
      <c r="B135" s="40" t="s">
        <v>18</v>
      </c>
      <c r="C135" s="40" t="s">
        <v>6</v>
      </c>
      <c r="D135" s="76" t="s">
        <v>124</v>
      </c>
      <c r="E135" s="51" t="s">
        <v>159</v>
      </c>
      <c r="F135" s="107">
        <v>0</v>
      </c>
      <c r="G135" s="50">
        <v>0</v>
      </c>
      <c r="H135" s="50">
        <f t="shared" si="13"/>
        <v>0</v>
      </c>
      <c r="I135" s="46" t="e">
        <f t="shared" si="14"/>
        <v>#DIV/0!</v>
      </c>
    </row>
    <row r="136" spans="1:9" ht="12.75">
      <c r="A136" s="38" t="s">
        <v>20</v>
      </c>
      <c r="B136" s="33" t="s">
        <v>18</v>
      </c>
      <c r="C136" s="33" t="s">
        <v>12</v>
      </c>
      <c r="D136" s="76"/>
      <c r="E136" s="82"/>
      <c r="F136" s="81">
        <f>F137+F139+F144+F145+F146+F141</f>
        <v>2608765.8100000005</v>
      </c>
      <c r="G136" s="81">
        <f>G137+G139+G144+G145+G146+G141</f>
        <v>651243.5700000001</v>
      </c>
      <c r="H136" s="102">
        <f aca="true" t="shared" si="15" ref="H136:H155">F136-G136</f>
        <v>1957522.2400000005</v>
      </c>
      <c r="I136" s="98">
        <f t="shared" si="11"/>
        <v>24.963665481341156</v>
      </c>
    </row>
    <row r="137" spans="1:9" ht="24">
      <c r="A137" s="44" t="s">
        <v>62</v>
      </c>
      <c r="B137" s="40" t="s">
        <v>18</v>
      </c>
      <c r="C137" s="40" t="s">
        <v>12</v>
      </c>
      <c r="D137" s="76" t="s">
        <v>168</v>
      </c>
      <c r="E137" s="82">
        <v>240</v>
      </c>
      <c r="F137" s="80">
        <f>F138</f>
        <v>150000</v>
      </c>
      <c r="G137" s="107">
        <f>G138</f>
        <v>33129.9</v>
      </c>
      <c r="H137" s="50">
        <f t="shared" si="15"/>
        <v>116870.1</v>
      </c>
      <c r="I137" s="46">
        <f t="shared" si="11"/>
        <v>22.0866</v>
      </c>
    </row>
    <row r="138" spans="1:9" ht="24">
      <c r="A138" s="44" t="s">
        <v>63</v>
      </c>
      <c r="B138" s="40" t="s">
        <v>18</v>
      </c>
      <c r="C138" s="40" t="s">
        <v>12</v>
      </c>
      <c r="D138" s="76" t="s">
        <v>168</v>
      </c>
      <c r="E138" s="82">
        <v>244</v>
      </c>
      <c r="F138" s="80">
        <v>150000</v>
      </c>
      <c r="G138" s="107">
        <v>33129.9</v>
      </c>
      <c r="H138" s="50">
        <f t="shared" si="15"/>
        <v>116870.1</v>
      </c>
      <c r="I138" s="46">
        <f t="shared" si="11"/>
        <v>22.0866</v>
      </c>
    </row>
    <row r="139" spans="1:9" ht="24">
      <c r="A139" s="44" t="s">
        <v>62</v>
      </c>
      <c r="B139" s="40" t="s">
        <v>18</v>
      </c>
      <c r="C139" s="40" t="s">
        <v>12</v>
      </c>
      <c r="D139" s="76" t="s">
        <v>130</v>
      </c>
      <c r="E139" s="51" t="s">
        <v>28</v>
      </c>
      <c r="F139" s="54">
        <f>F140</f>
        <v>598487.26</v>
      </c>
      <c r="G139" s="30">
        <f>G140</f>
        <v>331443.25</v>
      </c>
      <c r="H139" s="50">
        <f t="shared" si="15"/>
        <v>267044.01</v>
      </c>
      <c r="I139" s="46">
        <f t="shared" si="11"/>
        <v>55.38016799221423</v>
      </c>
    </row>
    <row r="140" spans="1:9" ht="23.25" customHeight="1">
      <c r="A140" s="44" t="s">
        <v>63</v>
      </c>
      <c r="B140" s="40" t="s">
        <v>18</v>
      </c>
      <c r="C140" s="40" t="s">
        <v>12</v>
      </c>
      <c r="D140" s="76" t="s">
        <v>130</v>
      </c>
      <c r="E140" s="51" t="s">
        <v>29</v>
      </c>
      <c r="F140" s="42">
        <v>598487.26</v>
      </c>
      <c r="G140" s="30">
        <v>331443.25</v>
      </c>
      <c r="H140" s="50">
        <f t="shared" si="15"/>
        <v>267044.01</v>
      </c>
      <c r="I140" s="46">
        <f t="shared" si="11"/>
        <v>55.38016799221423</v>
      </c>
    </row>
    <row r="141" spans="1:9" ht="23.25" customHeight="1">
      <c r="A141" s="44" t="s">
        <v>181</v>
      </c>
      <c r="B141" s="40" t="s">
        <v>18</v>
      </c>
      <c r="C141" s="40" t="s">
        <v>12</v>
      </c>
      <c r="D141" s="76" t="s">
        <v>180</v>
      </c>
      <c r="E141" s="51" t="s">
        <v>25</v>
      </c>
      <c r="F141" s="105">
        <f>F142+F143</f>
        <v>55509.97</v>
      </c>
      <c r="G141" s="56">
        <f>G142+G143</f>
        <v>55509.97</v>
      </c>
      <c r="H141" s="50">
        <f t="shared" si="15"/>
        <v>0</v>
      </c>
      <c r="I141" s="46">
        <f t="shared" si="11"/>
        <v>100</v>
      </c>
    </row>
    <row r="142" spans="1:9" ht="23.25" customHeight="1">
      <c r="A142" s="44" t="s">
        <v>56</v>
      </c>
      <c r="B142" s="40" t="s">
        <v>18</v>
      </c>
      <c r="C142" s="40" t="s">
        <v>12</v>
      </c>
      <c r="D142" s="76" t="s">
        <v>180</v>
      </c>
      <c r="E142" s="51" t="s">
        <v>23</v>
      </c>
      <c r="F142" s="56">
        <v>42634.4</v>
      </c>
      <c r="G142" s="113">
        <v>42634.4</v>
      </c>
      <c r="H142" s="50">
        <f t="shared" si="15"/>
        <v>0</v>
      </c>
      <c r="I142" s="46">
        <f t="shared" si="11"/>
        <v>100</v>
      </c>
    </row>
    <row r="143" spans="1:9" ht="23.25" customHeight="1">
      <c r="A143" s="47" t="s">
        <v>57</v>
      </c>
      <c r="B143" s="40" t="s">
        <v>18</v>
      </c>
      <c r="C143" s="40" t="s">
        <v>12</v>
      </c>
      <c r="D143" s="76" t="s">
        <v>180</v>
      </c>
      <c r="E143" s="51" t="s">
        <v>58</v>
      </c>
      <c r="F143" s="56">
        <v>12875.57</v>
      </c>
      <c r="G143" s="113">
        <v>12875.57</v>
      </c>
      <c r="H143" s="50">
        <f t="shared" si="15"/>
        <v>0</v>
      </c>
      <c r="I143" s="46">
        <f t="shared" si="11"/>
        <v>100</v>
      </c>
    </row>
    <row r="144" spans="1:9" ht="23.25" customHeight="1">
      <c r="A144" s="44" t="s">
        <v>63</v>
      </c>
      <c r="B144" s="40" t="s">
        <v>18</v>
      </c>
      <c r="C144" s="40" t="s">
        <v>12</v>
      </c>
      <c r="D144" s="76" t="s">
        <v>175</v>
      </c>
      <c r="E144" s="51" t="s">
        <v>29</v>
      </c>
      <c r="F144" s="42">
        <v>301306</v>
      </c>
      <c r="G144" s="112">
        <v>231160.45</v>
      </c>
      <c r="H144" s="50">
        <f t="shared" si="15"/>
        <v>70145.54999999999</v>
      </c>
      <c r="I144" s="46">
        <f t="shared" si="11"/>
        <v>76.71949778630362</v>
      </c>
    </row>
    <row r="145" spans="1:9" ht="23.25" customHeight="1">
      <c r="A145" s="44" t="s">
        <v>63</v>
      </c>
      <c r="B145" s="40" t="s">
        <v>18</v>
      </c>
      <c r="C145" s="52" t="s">
        <v>12</v>
      </c>
      <c r="D145" s="115" t="s">
        <v>176</v>
      </c>
      <c r="E145" s="51" t="s">
        <v>29</v>
      </c>
      <c r="F145" s="42">
        <v>1474549.84</v>
      </c>
      <c r="G145" s="112">
        <v>0</v>
      </c>
      <c r="H145" s="50">
        <f t="shared" si="15"/>
        <v>1474549.84</v>
      </c>
      <c r="I145" s="46">
        <f t="shared" si="11"/>
        <v>0</v>
      </c>
    </row>
    <row r="146" spans="1:9" ht="23.25" customHeight="1">
      <c r="A146" s="44" t="s">
        <v>79</v>
      </c>
      <c r="B146" s="40" t="s">
        <v>18</v>
      </c>
      <c r="C146" s="52" t="s">
        <v>12</v>
      </c>
      <c r="D146" s="115" t="s">
        <v>176</v>
      </c>
      <c r="E146" s="51" t="s">
        <v>171</v>
      </c>
      <c r="F146" s="42">
        <v>28912.74</v>
      </c>
      <c r="G146" s="112">
        <v>0</v>
      </c>
      <c r="H146" s="50">
        <f t="shared" si="15"/>
        <v>28912.74</v>
      </c>
      <c r="I146" s="46">
        <f t="shared" si="11"/>
        <v>0</v>
      </c>
    </row>
    <row r="147" spans="1:9" ht="19.5" customHeight="1">
      <c r="A147" s="64" t="s">
        <v>160</v>
      </c>
      <c r="B147" s="33" t="s">
        <v>18</v>
      </c>
      <c r="C147" s="83" t="s">
        <v>18</v>
      </c>
      <c r="D147" s="48"/>
      <c r="E147" s="49"/>
      <c r="F147" s="37">
        <f>F148+F149+F150+F151</f>
        <v>199200</v>
      </c>
      <c r="G147" s="37">
        <f>G148+G149+G150+G151</f>
        <v>144832.53</v>
      </c>
      <c r="H147" s="102">
        <f t="shared" si="15"/>
        <v>54367.47</v>
      </c>
      <c r="I147" s="98">
        <f t="shared" si="11"/>
        <v>72.70709337349398</v>
      </c>
    </row>
    <row r="148" spans="1:9" ht="23.25" customHeight="1">
      <c r="A148" s="44" t="s">
        <v>67</v>
      </c>
      <c r="B148" s="40" t="s">
        <v>18</v>
      </c>
      <c r="C148" s="52" t="s">
        <v>18</v>
      </c>
      <c r="D148" s="45" t="s">
        <v>161</v>
      </c>
      <c r="E148" s="51" t="s">
        <v>23</v>
      </c>
      <c r="F148" s="42">
        <v>145315</v>
      </c>
      <c r="G148" s="50">
        <v>105784.72</v>
      </c>
      <c r="H148" s="50">
        <f t="shared" si="15"/>
        <v>39530.28</v>
      </c>
      <c r="I148" s="46">
        <f t="shared" si="11"/>
        <v>72.79683446306299</v>
      </c>
    </row>
    <row r="149" spans="1:9" ht="23.25" customHeight="1">
      <c r="A149" s="47" t="s">
        <v>57</v>
      </c>
      <c r="B149" s="40" t="s">
        <v>18</v>
      </c>
      <c r="C149" s="52" t="s">
        <v>18</v>
      </c>
      <c r="D149" s="45" t="s">
        <v>161</v>
      </c>
      <c r="E149" s="51" t="s">
        <v>58</v>
      </c>
      <c r="F149" s="42">
        <v>43885</v>
      </c>
      <c r="G149" s="50">
        <v>32913.81</v>
      </c>
      <c r="H149" s="50">
        <f t="shared" si="15"/>
        <v>10971.190000000002</v>
      </c>
      <c r="I149" s="46">
        <f t="shared" si="11"/>
        <v>75.00013672097528</v>
      </c>
    </row>
    <row r="150" spans="1:9" ht="28.5" customHeight="1">
      <c r="A150" s="44" t="s">
        <v>26</v>
      </c>
      <c r="B150" s="40" t="s">
        <v>18</v>
      </c>
      <c r="C150" s="52" t="s">
        <v>18</v>
      </c>
      <c r="D150" s="45" t="s">
        <v>161</v>
      </c>
      <c r="E150" s="51" t="s">
        <v>27</v>
      </c>
      <c r="F150" s="54">
        <v>4000</v>
      </c>
      <c r="G150" s="55">
        <v>2944</v>
      </c>
      <c r="H150" s="50">
        <f t="shared" si="15"/>
        <v>1056</v>
      </c>
      <c r="I150" s="46">
        <f t="shared" si="11"/>
        <v>73.6</v>
      </c>
    </row>
    <row r="151" spans="1:9" ht="28.5" customHeight="1">
      <c r="A151" s="39" t="s">
        <v>63</v>
      </c>
      <c r="B151" s="40" t="s">
        <v>18</v>
      </c>
      <c r="C151" s="52" t="s">
        <v>18</v>
      </c>
      <c r="D151" s="45" t="s">
        <v>161</v>
      </c>
      <c r="E151" s="51" t="s">
        <v>29</v>
      </c>
      <c r="F151" s="54">
        <v>6000</v>
      </c>
      <c r="G151" s="50">
        <v>3190</v>
      </c>
      <c r="H151" s="50">
        <f t="shared" si="15"/>
        <v>2810</v>
      </c>
      <c r="I151" s="46">
        <f t="shared" si="11"/>
        <v>53.166666666666664</v>
      </c>
    </row>
    <row r="152" spans="1:9" ht="1.5" customHeight="1" hidden="1">
      <c r="A152" s="47" t="s">
        <v>57</v>
      </c>
      <c r="B152" s="40" t="s">
        <v>18</v>
      </c>
      <c r="C152" s="40" t="s">
        <v>12</v>
      </c>
      <c r="D152" s="45" t="s">
        <v>131</v>
      </c>
      <c r="E152" s="51" t="s">
        <v>58</v>
      </c>
      <c r="F152" s="54"/>
      <c r="G152" s="50">
        <v>0</v>
      </c>
      <c r="H152" s="50">
        <f t="shared" si="15"/>
        <v>0</v>
      </c>
      <c r="I152" s="31" t="e">
        <f t="shared" si="11"/>
        <v>#DIV/0!</v>
      </c>
    </row>
    <row r="153" spans="1:9" ht="12.75">
      <c r="A153" s="64" t="s">
        <v>132</v>
      </c>
      <c r="B153" s="33" t="s">
        <v>21</v>
      </c>
      <c r="C153" s="83"/>
      <c r="D153" s="84"/>
      <c r="E153" s="85"/>
      <c r="F153" s="99">
        <f>SUM(F154)</f>
        <v>980455.08</v>
      </c>
      <c r="G153" s="99">
        <f>SUM(G154)</f>
        <v>686304.1699999999</v>
      </c>
      <c r="H153" s="102">
        <f t="shared" si="15"/>
        <v>294150.91000000003</v>
      </c>
      <c r="I153" s="98">
        <f>G153/F153*100</f>
        <v>69.99853272217223</v>
      </c>
    </row>
    <row r="154" spans="1:9" ht="12.75">
      <c r="A154" s="86" t="s">
        <v>40</v>
      </c>
      <c r="B154" s="33" t="s">
        <v>21</v>
      </c>
      <c r="C154" s="33" t="s">
        <v>5</v>
      </c>
      <c r="D154" s="74"/>
      <c r="E154" s="74"/>
      <c r="F154" s="100">
        <f>F155</f>
        <v>980455.08</v>
      </c>
      <c r="G154" s="100">
        <f>G155</f>
        <v>686304.1699999999</v>
      </c>
      <c r="H154" s="102">
        <f t="shared" si="15"/>
        <v>294150.91000000003</v>
      </c>
      <c r="I154" s="98">
        <f aca="true" t="shared" si="16" ref="I154:I170">G154/F154*100</f>
        <v>69.99853272217223</v>
      </c>
    </row>
    <row r="155" spans="1:9" ht="12.75">
      <c r="A155" s="87" t="s">
        <v>133</v>
      </c>
      <c r="B155" s="40" t="s">
        <v>21</v>
      </c>
      <c r="C155" s="40" t="s">
        <v>5</v>
      </c>
      <c r="D155" s="76" t="s">
        <v>134</v>
      </c>
      <c r="E155" s="76"/>
      <c r="F155" s="101">
        <f>F156+F159+F160+F161+F163+F164+F165+F166+F167+F162</f>
        <v>980455.08</v>
      </c>
      <c r="G155" s="101">
        <f>G156+G159+G160+G161+G163+G164+G165+G166+G167+G162</f>
        <v>686304.1699999999</v>
      </c>
      <c r="H155" s="50">
        <f t="shared" si="15"/>
        <v>294150.91000000003</v>
      </c>
      <c r="I155" s="46">
        <f t="shared" si="16"/>
        <v>69.99853272217223</v>
      </c>
    </row>
    <row r="156" spans="1:9" ht="12.75">
      <c r="A156" s="43" t="s">
        <v>136</v>
      </c>
      <c r="B156" s="40" t="s">
        <v>21</v>
      </c>
      <c r="C156" s="40" t="s">
        <v>5</v>
      </c>
      <c r="D156" s="76" t="s">
        <v>162</v>
      </c>
      <c r="E156" s="115">
        <v>112</v>
      </c>
      <c r="F156" s="104">
        <v>600</v>
      </c>
      <c r="G156" s="104">
        <v>600</v>
      </c>
      <c r="H156" s="50">
        <f aca="true" t="shared" si="17" ref="H156:H164">F156-G156</f>
        <v>0</v>
      </c>
      <c r="I156" s="46">
        <f aca="true" t="shared" si="18" ref="I156:I162">G156/F156*100</f>
        <v>100</v>
      </c>
    </row>
    <row r="157" spans="1:9" ht="24" hidden="1">
      <c r="A157" s="44" t="s">
        <v>135</v>
      </c>
      <c r="B157" s="40" t="s">
        <v>21</v>
      </c>
      <c r="C157" s="40" t="s">
        <v>5</v>
      </c>
      <c r="D157" s="76" t="s">
        <v>163</v>
      </c>
      <c r="E157" s="115">
        <v>111</v>
      </c>
      <c r="F157" s="104">
        <v>0</v>
      </c>
      <c r="G157" s="104">
        <v>0</v>
      </c>
      <c r="H157" s="50">
        <f t="shared" si="17"/>
        <v>0</v>
      </c>
      <c r="I157" s="46" t="e">
        <f t="shared" si="18"/>
        <v>#DIV/0!</v>
      </c>
    </row>
    <row r="158" spans="1:9" ht="24" hidden="1">
      <c r="A158" s="47" t="s">
        <v>137</v>
      </c>
      <c r="B158" s="40" t="s">
        <v>21</v>
      </c>
      <c r="C158" s="40" t="s">
        <v>5</v>
      </c>
      <c r="D158" s="76" t="s">
        <v>163</v>
      </c>
      <c r="E158" s="115">
        <v>119</v>
      </c>
      <c r="F158" s="104">
        <v>0</v>
      </c>
      <c r="G158" s="104">
        <v>0</v>
      </c>
      <c r="H158" s="50">
        <f t="shared" si="17"/>
        <v>0</v>
      </c>
      <c r="I158" s="46" t="e">
        <f t="shared" si="18"/>
        <v>#DIV/0!</v>
      </c>
    </row>
    <row r="159" spans="1:9" ht="24" customHeight="1">
      <c r="A159" s="44" t="s">
        <v>135</v>
      </c>
      <c r="B159" s="40" t="s">
        <v>21</v>
      </c>
      <c r="C159" s="40" t="s">
        <v>5</v>
      </c>
      <c r="D159" s="76" t="s">
        <v>169</v>
      </c>
      <c r="E159" s="115">
        <v>111</v>
      </c>
      <c r="F159" s="104">
        <v>63805.12</v>
      </c>
      <c r="G159" s="104">
        <v>62657.12</v>
      </c>
      <c r="H159" s="50">
        <f t="shared" si="17"/>
        <v>1148</v>
      </c>
      <c r="I159" s="46">
        <f t="shared" si="18"/>
        <v>98.20077134875696</v>
      </c>
    </row>
    <row r="160" spans="1:9" ht="33.75" customHeight="1">
      <c r="A160" s="47" t="s">
        <v>137</v>
      </c>
      <c r="B160" s="40" t="s">
        <v>21</v>
      </c>
      <c r="C160" s="40" t="s">
        <v>5</v>
      </c>
      <c r="D160" s="76" t="s">
        <v>169</v>
      </c>
      <c r="E160" s="115">
        <v>119</v>
      </c>
      <c r="F160" s="104">
        <v>19269.15</v>
      </c>
      <c r="G160" s="104">
        <v>19269.15</v>
      </c>
      <c r="H160" s="50">
        <f t="shared" si="17"/>
        <v>0</v>
      </c>
      <c r="I160" s="46">
        <f t="shared" si="18"/>
        <v>100</v>
      </c>
    </row>
    <row r="161" spans="1:9" ht="25.5" customHeight="1">
      <c r="A161" s="44" t="s">
        <v>63</v>
      </c>
      <c r="B161" s="40" t="s">
        <v>21</v>
      </c>
      <c r="C161" s="40" t="s">
        <v>5</v>
      </c>
      <c r="D161" s="76" t="s">
        <v>169</v>
      </c>
      <c r="E161" s="115">
        <v>244</v>
      </c>
      <c r="F161" s="104">
        <v>268813.03</v>
      </c>
      <c r="G161" s="104">
        <v>190315.86</v>
      </c>
      <c r="H161" s="50">
        <f t="shared" si="17"/>
        <v>78497.17000000004</v>
      </c>
      <c r="I161" s="46">
        <f t="shared" si="18"/>
        <v>70.7985993089695</v>
      </c>
    </row>
    <row r="162" spans="1:9" ht="17.25" customHeight="1">
      <c r="A162" s="44" t="s">
        <v>164</v>
      </c>
      <c r="B162" s="40" t="s">
        <v>21</v>
      </c>
      <c r="C162" s="40" t="s">
        <v>5</v>
      </c>
      <c r="D162" s="76" t="s">
        <v>169</v>
      </c>
      <c r="E162" s="115">
        <v>831</v>
      </c>
      <c r="F162" s="104">
        <v>12234.99</v>
      </c>
      <c r="G162" s="104">
        <v>12234.99</v>
      </c>
      <c r="H162" s="50">
        <f t="shared" si="17"/>
        <v>0</v>
      </c>
      <c r="I162" s="46">
        <f t="shared" si="18"/>
        <v>100</v>
      </c>
    </row>
    <row r="163" spans="1:9" ht="24" customHeight="1">
      <c r="A163" s="44" t="s">
        <v>135</v>
      </c>
      <c r="B163" s="40" t="s">
        <v>21</v>
      </c>
      <c r="C163" s="40" t="s">
        <v>5</v>
      </c>
      <c r="D163" s="76" t="s">
        <v>122</v>
      </c>
      <c r="E163" s="45" t="s">
        <v>41</v>
      </c>
      <c r="F163" s="56">
        <v>421025.6</v>
      </c>
      <c r="G163" s="30">
        <v>273884.03</v>
      </c>
      <c r="H163" s="50">
        <f t="shared" si="17"/>
        <v>147141.56999999995</v>
      </c>
      <c r="I163" s="46">
        <f t="shared" si="16"/>
        <v>65.05163343986685</v>
      </c>
    </row>
    <row r="164" spans="1:9" ht="12.75">
      <c r="A164" s="43" t="s">
        <v>136</v>
      </c>
      <c r="B164" s="40" t="s">
        <v>21</v>
      </c>
      <c r="C164" s="40" t="s">
        <v>5</v>
      </c>
      <c r="D164" s="76" t="s">
        <v>122</v>
      </c>
      <c r="E164" s="45" t="s">
        <v>42</v>
      </c>
      <c r="F164" s="56">
        <v>12400</v>
      </c>
      <c r="G164" s="50">
        <v>5900</v>
      </c>
      <c r="H164" s="50">
        <f t="shared" si="17"/>
        <v>6500</v>
      </c>
      <c r="I164" s="46">
        <f t="shared" si="16"/>
        <v>47.58064516129033</v>
      </c>
    </row>
    <row r="165" spans="1:9" ht="24">
      <c r="A165" s="47" t="s">
        <v>137</v>
      </c>
      <c r="B165" s="40" t="s">
        <v>21</v>
      </c>
      <c r="C165" s="40" t="s">
        <v>5</v>
      </c>
      <c r="D165" s="76" t="s">
        <v>122</v>
      </c>
      <c r="E165" s="45" t="s">
        <v>138</v>
      </c>
      <c r="F165" s="56">
        <v>127149.73</v>
      </c>
      <c r="G165" s="30">
        <v>89154.96</v>
      </c>
      <c r="H165" s="50">
        <f aca="true" t="shared" si="19" ref="H165:H176">F165-G165</f>
        <v>37994.76999999999</v>
      </c>
      <c r="I165" s="46">
        <f t="shared" si="16"/>
        <v>70.11808833569683</v>
      </c>
    </row>
    <row r="166" spans="1:9" ht="24">
      <c r="A166" s="44" t="s">
        <v>63</v>
      </c>
      <c r="B166" s="40" t="s">
        <v>21</v>
      </c>
      <c r="C166" s="40" t="s">
        <v>5</v>
      </c>
      <c r="D166" s="76" t="s">
        <v>122</v>
      </c>
      <c r="E166" s="51" t="s">
        <v>29</v>
      </c>
      <c r="F166" s="56">
        <v>38157.46</v>
      </c>
      <c r="G166" s="30">
        <v>22281.49</v>
      </c>
      <c r="H166" s="50">
        <f t="shared" si="19"/>
        <v>15875.969999999998</v>
      </c>
      <c r="I166" s="46">
        <f t="shared" si="16"/>
        <v>58.39353562841971</v>
      </c>
    </row>
    <row r="167" spans="1:9" ht="12.75">
      <c r="A167" s="44" t="s">
        <v>68</v>
      </c>
      <c r="B167" s="40" t="s">
        <v>21</v>
      </c>
      <c r="C167" s="40" t="s">
        <v>5</v>
      </c>
      <c r="D167" s="76" t="s">
        <v>122</v>
      </c>
      <c r="E167" s="51" t="s">
        <v>30</v>
      </c>
      <c r="F167" s="42">
        <f>F168+F170+F169</f>
        <v>17000</v>
      </c>
      <c r="G167" s="30">
        <f>G168+G169+G170</f>
        <v>10006.57</v>
      </c>
      <c r="H167" s="50">
        <f t="shared" si="19"/>
        <v>6993.43</v>
      </c>
      <c r="I167" s="46">
        <f t="shared" si="16"/>
        <v>58.86217647058823</v>
      </c>
    </row>
    <row r="168" spans="1:9" ht="12.75">
      <c r="A168" s="44" t="s">
        <v>69</v>
      </c>
      <c r="B168" s="40" t="s">
        <v>21</v>
      </c>
      <c r="C168" s="40" t="s">
        <v>5</v>
      </c>
      <c r="D168" s="76" t="s">
        <v>122</v>
      </c>
      <c r="E168" s="51" t="s">
        <v>31</v>
      </c>
      <c r="F168" s="42">
        <v>1000</v>
      </c>
      <c r="G168" s="30">
        <v>236.4</v>
      </c>
      <c r="H168" s="50">
        <f t="shared" si="19"/>
        <v>763.6</v>
      </c>
      <c r="I168" s="46">
        <f t="shared" si="16"/>
        <v>23.64</v>
      </c>
    </row>
    <row r="169" spans="1:9" ht="12" customHeight="1">
      <c r="A169" s="44" t="s">
        <v>32</v>
      </c>
      <c r="B169" s="40" t="s">
        <v>21</v>
      </c>
      <c r="C169" s="40" t="s">
        <v>5</v>
      </c>
      <c r="D169" s="76" t="s">
        <v>122</v>
      </c>
      <c r="E169" s="51" t="s">
        <v>33</v>
      </c>
      <c r="F169" s="42">
        <v>1000</v>
      </c>
      <c r="G169" s="50">
        <v>7098</v>
      </c>
      <c r="H169" s="50">
        <f t="shared" si="19"/>
        <v>-6098</v>
      </c>
      <c r="I169" s="46">
        <f t="shared" si="16"/>
        <v>709.8</v>
      </c>
    </row>
    <row r="170" spans="1:9" ht="12" customHeight="1">
      <c r="A170" s="111" t="s">
        <v>71</v>
      </c>
      <c r="B170" s="40" t="s">
        <v>21</v>
      </c>
      <c r="C170" s="40" t="s">
        <v>5</v>
      </c>
      <c r="D170" s="76" t="s">
        <v>122</v>
      </c>
      <c r="E170" s="51" t="s">
        <v>72</v>
      </c>
      <c r="F170" s="42">
        <v>15000</v>
      </c>
      <c r="G170" s="30">
        <v>2672.17</v>
      </c>
      <c r="H170" s="50">
        <f t="shared" si="19"/>
        <v>12327.83</v>
      </c>
      <c r="I170" s="46">
        <f t="shared" si="16"/>
        <v>17.814466666666668</v>
      </c>
    </row>
    <row r="171" spans="1:9" ht="12.75">
      <c r="A171" s="88" t="s">
        <v>22</v>
      </c>
      <c r="B171" s="89">
        <v>10</v>
      </c>
      <c r="C171" s="89"/>
      <c r="D171" s="89"/>
      <c r="E171" s="90"/>
      <c r="F171" s="103">
        <f>F172</f>
        <v>110376.24</v>
      </c>
      <c r="G171" s="103">
        <f>G172</f>
        <v>70178.22</v>
      </c>
      <c r="H171" s="102">
        <f t="shared" si="19"/>
        <v>40198.020000000004</v>
      </c>
      <c r="I171" s="98">
        <f aca="true" t="shared" si="20" ref="I171:I177">G171/F171*100</f>
        <v>63.58091197888241</v>
      </c>
    </row>
    <row r="172" spans="1:9" ht="12.75">
      <c r="A172" s="88" t="s">
        <v>43</v>
      </c>
      <c r="B172" s="91">
        <v>10</v>
      </c>
      <c r="C172" s="33" t="s">
        <v>5</v>
      </c>
      <c r="D172" s="83"/>
      <c r="E172" s="49"/>
      <c r="F172" s="99">
        <f>SUM(F173)</f>
        <v>110376.24</v>
      </c>
      <c r="G172" s="99">
        <f>SUM(G173)</f>
        <v>70178.22</v>
      </c>
      <c r="H172" s="102">
        <f t="shared" si="19"/>
        <v>40198.020000000004</v>
      </c>
      <c r="I172" s="98">
        <f t="shared" si="20"/>
        <v>63.58091197888241</v>
      </c>
    </row>
    <row r="173" spans="1:9" ht="12.75">
      <c r="A173" s="92" t="s">
        <v>44</v>
      </c>
      <c r="B173" s="93">
        <v>10</v>
      </c>
      <c r="C173" s="40" t="s">
        <v>5</v>
      </c>
      <c r="D173" s="52" t="s">
        <v>139</v>
      </c>
      <c r="E173" s="51"/>
      <c r="F173" s="104">
        <f aca="true" t="shared" si="21" ref="F173:G175">F174</f>
        <v>110376.24</v>
      </c>
      <c r="G173" s="104">
        <f t="shared" si="21"/>
        <v>70178.22</v>
      </c>
      <c r="H173" s="50">
        <f t="shared" si="19"/>
        <v>40198.020000000004</v>
      </c>
      <c r="I173" s="46">
        <f t="shared" si="20"/>
        <v>63.58091197888241</v>
      </c>
    </row>
    <row r="174" spans="1:9" ht="12.75">
      <c r="A174" s="92" t="s">
        <v>140</v>
      </c>
      <c r="B174" s="93">
        <v>10</v>
      </c>
      <c r="C174" s="40" t="s">
        <v>5</v>
      </c>
      <c r="D174" s="52" t="s">
        <v>125</v>
      </c>
      <c r="E174" s="51"/>
      <c r="F174" s="104">
        <f t="shared" si="21"/>
        <v>110376.24</v>
      </c>
      <c r="G174" s="104">
        <f t="shared" si="21"/>
        <v>70178.22</v>
      </c>
      <c r="H174" s="50">
        <f t="shared" si="19"/>
        <v>40198.020000000004</v>
      </c>
      <c r="I174" s="46">
        <f t="shared" si="20"/>
        <v>63.58091197888241</v>
      </c>
    </row>
    <row r="175" spans="1:9" ht="12.75">
      <c r="A175" s="94" t="s">
        <v>141</v>
      </c>
      <c r="B175" s="93">
        <v>10</v>
      </c>
      <c r="C175" s="40" t="s">
        <v>5</v>
      </c>
      <c r="D175" s="52" t="s">
        <v>125</v>
      </c>
      <c r="E175" s="51" t="s">
        <v>142</v>
      </c>
      <c r="F175" s="104">
        <f t="shared" si="21"/>
        <v>110376.24</v>
      </c>
      <c r="G175" s="104">
        <f t="shared" si="21"/>
        <v>70178.22</v>
      </c>
      <c r="H175" s="50">
        <f t="shared" si="19"/>
        <v>40198.020000000004</v>
      </c>
      <c r="I175" s="46">
        <f t="shared" si="20"/>
        <v>63.58091197888241</v>
      </c>
    </row>
    <row r="176" spans="1:9" ht="24">
      <c r="A176" s="95" t="s">
        <v>143</v>
      </c>
      <c r="B176" s="93">
        <v>10</v>
      </c>
      <c r="C176" s="40" t="s">
        <v>5</v>
      </c>
      <c r="D176" s="52" t="s">
        <v>125</v>
      </c>
      <c r="E176" s="51" t="s">
        <v>155</v>
      </c>
      <c r="F176" s="104">
        <v>110376.24</v>
      </c>
      <c r="G176" s="50">
        <v>70178.22</v>
      </c>
      <c r="H176" s="50">
        <f t="shared" si="19"/>
        <v>40198.020000000004</v>
      </c>
      <c r="I176" s="46">
        <f t="shared" si="20"/>
        <v>63.58091197888241</v>
      </c>
    </row>
    <row r="177" spans="1:9" ht="12.75">
      <c r="A177" s="96" t="s">
        <v>144</v>
      </c>
      <c r="B177" s="28"/>
      <c r="C177" s="28"/>
      <c r="D177" s="28"/>
      <c r="E177" s="28"/>
      <c r="F177" s="103">
        <f>F171+F153+F99+F57+F11+F97+F93</f>
        <v>7204565.8100000005</v>
      </c>
      <c r="G177" s="103">
        <f>G171+G153+G99+G57+G11+G97+G93</f>
        <v>3804166.76</v>
      </c>
      <c r="H177" s="103">
        <f>H171+H153+H99+H67+H57+H11</f>
        <v>3377399.0500000007</v>
      </c>
      <c r="I177" s="98">
        <f t="shared" si="20"/>
        <v>52.80216546456947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2019-10-21T09:12:25Z</cp:lastPrinted>
  <dcterms:created xsi:type="dcterms:W3CDTF">1996-10-08T23:32:33Z</dcterms:created>
  <dcterms:modified xsi:type="dcterms:W3CDTF">2019-10-21T09:12:43Z</dcterms:modified>
  <cp:category/>
  <cp:version/>
  <cp:contentType/>
  <cp:contentStatus/>
</cp:coreProperties>
</file>